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3_Форма раскрытия информации" sheetId="1" r:id="rId1"/>
  </sheets>
  <externalReferences>
    <externalReference r:id="rId4"/>
  </externalReferences>
  <definedNames>
    <definedName name="_xlfn.AVERAGEIF" hidden="1">#NAME?</definedName>
    <definedName name="_xlfn.BAHTTEXT" hidden="1">#NAME?</definedName>
    <definedName name="_xlfn.COUNTIFS" hidden="1">#NAME?</definedName>
    <definedName name="_xlfn.FORECAST.LINEAR" hidden="1">#NAME?</definedName>
    <definedName name="_xlfn.IFERROR" hidden="1">#NAME?</definedName>
    <definedName name="_xlfn.SUMIFS" hidden="1">#NAME?</definedName>
    <definedName name="_xlfn.ЕСЛИОШИБКА" hidden="1">#NAME?</definedName>
    <definedName name="AAB_Addin5" hidden="1">"AAB_Description for addin 5,Description for addin 5,Description for addin 5,Description for addin 5,Description for addin 5,Description for addin 5"</definedName>
    <definedName name="anscount" hidden="1">1</definedName>
    <definedName name="AS2DocOpenMode" hidden="1">"AS2DocumentBrowse"</definedName>
    <definedName name="AS2NamedRange" hidden="1">5</definedName>
    <definedName name="CALC_AMORT_FACT_ADD_ESX">'[1]32_Расчет амортизации'!$G$148</definedName>
    <definedName name="CALC_AMORT_FACT_REG_DATA">'[1]32_Расчет амортизации'!$AK$23:$AK$169,'[1]32_Расчет амортизации'!$BD$23:$BL$169</definedName>
    <definedName name="CALC_AMORT_TYPE">'[1]32_Расчет амортизации'!#REF!</definedName>
    <definedName name="CHECK_LINK_RANGE_1">"Калькуляция!$I$11:$I$132"</definedName>
    <definedName name="EZ_DPR">'[1]TECHSHEET'!$K$51:$K$52</definedName>
    <definedName name="fgh">{"'РП (2)'!$A$5:$S$150"}</definedName>
    <definedName name="fghh">{"'РП (2)'!$A$5:$S$150"}</definedName>
    <definedName name="FIRST_PERIOD_IN_LT">'[1]Титульный'!$E$19</definedName>
    <definedName name="FSK_18_REG_DATA">'[1]18_ФСК'!$K$20:$K$38,'[1]18_ФСК'!$O$20:$O$38</definedName>
    <definedName name="gfg">{"'РП (2)'!$A$5:$S$150"}</definedName>
    <definedName name="god">'[1]Титульный'!$E$23</definedName>
    <definedName name="GUID_VALUE">"NO"</definedName>
    <definedName name="hghy6">{"'РП (2)'!$A$5:$S$150"}</definedName>
    <definedName name="hh">{"'РП (2)'!$A$5:$S$150"}</definedName>
    <definedName name="INFORMATION_TO_LIST">'[1]TECHSHEET'!$N$36:$N$37</definedName>
    <definedName name="INN">'[1]Титульный'!$E$13</definedName>
    <definedName name="KPP">'[1]Титульный'!$E$14</definedName>
    <definedName name="LEVEL_VOLTAGE">'[1]TECHSHEET'!$N$21:$N$25</definedName>
    <definedName name="limcount" hidden="1">1</definedName>
    <definedName name="List18_REG_DATA">'[1]Налог на имущество'!$P$18:$P$23,'[1]Налог на имущество'!$S$18:$S$23</definedName>
    <definedName name="List19_REG_DATA">'[1]Налог на прибыль'!$P$18:$P$29,'[1]Налог на прибыль'!$S$18:$S$29</definedName>
    <definedName name="logic">'[1]TECHSHEET'!$O$10:$O$11</definedName>
    <definedName name="LT_REG_DATA">'[1]8_Расчет НВВ '!$J$23:$J$123,'[1]8_Расчет НВВ '!$N$23:$N$123,'[1]8_Расчет НВВ '!$S$23:$T$123,'[1]8_Расчет НВВ '!$W$23:$W$123,'[1]8_Расчет НВВ '!$Z$23:$AF$123</definedName>
    <definedName name="MATERIALS_REG_DATA">'[1]12_Сырье и материалы'!$Y$23:$Y$54,'[1]12_Сырье и материалы'!$AG$23:$AG$54</definedName>
    <definedName name="MO_LIST_8">'[1]REESTR_MO'!$B$65:$B$83</definedName>
    <definedName name="MONTH_LIST">'[1]TECHSHEET'!$E$17:$E$28</definedName>
    <definedName name="NPR_REG_DATA">'[1]31_Прочие НПР '!$N$16:$N$20,'[1]31_Прочие НПР '!$X$16:$X$20</definedName>
    <definedName name="ORG">'[1]Титульный'!$E$9</definedName>
    <definedName name="P_L1">'[1]Регионы аналоги'!$F$16</definedName>
    <definedName name="P_L10">'[1]Регионы аналоги'!$K$26</definedName>
    <definedName name="P_L2">'[1]Регионы аналоги'!$G$16</definedName>
    <definedName name="P_L3">'[1]Регионы аналоги'!$H$16</definedName>
    <definedName name="P_L4">'[1]Регионы аналоги'!$I$16</definedName>
    <definedName name="P_L5">'[1]Регионы аналоги'!$F$26</definedName>
    <definedName name="P_L6">'[1]Регионы аналоги'!$G$26</definedName>
    <definedName name="P_L7">'[1]Регионы аналоги'!$H$26</definedName>
    <definedName name="P_L8">'[1]Регионы аналоги'!$I$26</definedName>
    <definedName name="P_L9">'[1]Регионы аналоги'!$J$26</definedName>
    <definedName name="pbStartPageNumber">1</definedName>
    <definedName name="pbUpdatePageNumbering">TRUE</definedName>
    <definedName name="PERIOD_IN_LT">'[1]Титульный'!$E$25</definedName>
    <definedName name="PERIOD_LENGTH">'[1]Титульный'!$E$21</definedName>
    <definedName name="POSSIBLE_PERIOD_FIX">'[1]TECHSHEET'!$I$3</definedName>
    <definedName name="POSSIBLE_PERIOD_LENGTH">'[1]TECHSHEET'!$K$3:$K$6</definedName>
    <definedName name="POSSIBLE_PERIODS_6">'[1]TECHSHEET'!$K$30:$K$34</definedName>
    <definedName name="PRIL_2_6_REG_DATA">'[1]Прил. 2-6'!$K$13:$M$26,'[1]Прил. 2-6'!$M$58:$P$58</definedName>
    <definedName name="PROFIT_REG_DATA">'[1]36_Прибыль'!$J$26:$J$52,'[1]36_Прибыль'!$M$26:$M$52</definedName>
    <definedName name="R_2_1_REG_DATA">'[1]5_ЛЭП у.е'!$U$17:$V$60,'[1]5_ЛЭП у.е'!$Y$17:$Z$59,'[1]5_ЛЭП у.е'!$AC$17:$AD$60</definedName>
    <definedName name="R_2_2_REG_DATA">'[1]6 _ПС у.е'!$S$17:$T$65,'[1]6 _ПС у.е'!$W$17:$X$65,'[1]6 _ПС у.е'!$AA$17:$AB$65</definedName>
    <definedName name="R_3_4_REG_DATA">'[1]34_Амортизация свод '!$J$20:$J$25,'[1]34_Амортизация свод '!$M$20:$M$25</definedName>
    <definedName name="region_name">'[1]Титульный'!$E$5</definedName>
    <definedName name="REGION_TARIFF_LIST">'[1]Настройки'!$C$16:$C$38</definedName>
    <definedName name="REGION_TARIFF_LIST_FLAGS">'[1]Настройки'!$D$16:$D$38</definedName>
    <definedName name="REGULATION_METHODS">'[1]Титульный'!$E$17</definedName>
    <definedName name="RENT_ESX_FACT_REG_DATA">'[1]19_Аренда ЭСХ'!$AA$23:$AA$34,'[1]19_Аренда ЭСХ'!$AV$23:$AV$34</definedName>
    <definedName name="REPORT_OWNER">'[1]Титульный'!$E$7</definedName>
    <definedName name="sencount" hidden="1">1</definedName>
    <definedName name="SETTINGS_CALC_METHOD">'[1]TECHSHEET'!$K$38:$K$41</definedName>
    <definedName name="SHEET_TITLE_LOCKED_DATA">'[1]Титульный'!$E$5:$E$14,'[1]Титульный'!$E$28:$E$35</definedName>
    <definedName name="STATUS_CONTRACT_REESTR">'[1]TECHSHEET'!$Q$3:$Q$5</definedName>
    <definedName name="StatusDate" hidden="1">"31.03.2020"</definedName>
    <definedName name="TARIFF_REG_DATA">'[1]9 Тариф'!$M$17:$O$84,'[1]9 Тариф'!$T$17:$V$84,'[1]9 Тариф'!$AA$17:$AD$84</definedName>
    <definedName name="TE_REG_DATA">'[1]ТЭ'!$M$24:$M$67,'[1]ТЭ'!$O$24:$O$67,'[1]ТЭ'!$Q$24:$Q$67,'[1]ТЭ'!$S$24:$S$67,'[1]ТЭ'!$U$24:$U$67</definedName>
    <definedName name="TRANSPORT_TAX_REG_DATA">'[1]Трансп.налог'!$R$18:$R$21,'[1]Трансп.налог'!$U$18:$U$21,'[1]Трансп.налог'!$AA$18:$AA$21</definedName>
    <definedName name="TYPE_DOC_RENT">'[1]TECHSHEET'!$O$3:$O$4</definedName>
    <definedName name="TYPE_KOTEL">'[1]TECHSHEET'!$T$3:$T$5</definedName>
    <definedName name="TYPE_OBJECT">'[1]TECHSHEET'!$N$29:$N$32</definedName>
    <definedName name="VD_LIST">'[1]TECHSHEET'!$N$40:$N$41</definedName>
    <definedName name="version">'[1]Инструкция'!$B$3</definedName>
    <definedName name="YES_NO">'[1]TECHSHEET'!$E$13:$E$14</definedName>
  </definedNames>
  <calcPr fullCalcOnLoad="1"/>
</workbook>
</file>

<file path=xl/sharedStrings.xml><?xml version="1.0" encoding="utf-8"?>
<sst xmlns="http://schemas.openxmlformats.org/spreadsheetml/2006/main" count="136" uniqueCount="110">
  <si>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</si>
  <si>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</si>
  <si>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</si>
  <si>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</si>
  <si>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</si>
  <si>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</si>
  <si>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</si>
  <si>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</si>
  <si>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</si>
  <si>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</si>
  <si>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</si>
  <si>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</si>
  <si>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</si>
  <si>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</si>
  <si>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</si>
  <si>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</si>
  <si>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</si>
  <si>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</si>
  <si>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</si>
  <si>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</si>
  <si>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</si>
  <si>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</si>
  <si>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</si>
  <si>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</t>
  </si>
  <si>
    <t>Выручка</t>
  </si>
  <si>
    <t>тыс.руб.</t>
  </si>
  <si>
    <t>1.2</t>
  </si>
  <si>
    <t>Прибыль (убыток) от продаж</t>
  </si>
  <si>
    <t>1.3</t>
  </si>
  <si>
    <t>EBITDA (прибыль до процентов, налогов и амортизации)</t>
  </si>
  <si>
    <t>1.4</t>
  </si>
  <si>
    <t>Чистая прибыль (убыток)</t>
  </si>
  <si>
    <t>2</t>
  </si>
  <si>
    <t>Показатели рентабельности организации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</si>
  <si>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</si>
  <si>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</si>
  <si>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%</t>
  </si>
  <si>
    <t>3</t>
  </si>
  <si>
    <t>Показатели регулируемых видов деятельности организации</t>
  </si>
  <si>
    <t>3.1</t>
  </si>
  <si>
    <t>Заявленная мощность &lt;***&gt;</t>
  </si>
  <si>
    <t>МВт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</si>
  <si>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</si>
  <si>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</si>
  <si>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</si>
  <si>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</si>
  <si>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</si>
  <si>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</si>
  <si>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</si>
  <si>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</si>
  <si>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</si>
  <si>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</si>
  <si>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Утверждена директором МУП "Жилкомсервис", приказ № 27 от 12.04.2019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</si>
  <si>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</si>
  <si>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</si>
  <si>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</si>
  <si>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</si>
  <si>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</si>
  <si>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</si>
  <si>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</si>
  <si>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</si>
  <si>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</si>
  <si>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</si>
  <si>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</si>
  <si>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</si>
  <si>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</si>
  <si>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</si>
  <si>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Выпадающие, излишние доходы (расходы) прошлых лет</t>
  </si>
  <si>
    <t>4.4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</si>
  <si>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</si>
  <si>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</si>
  <si>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</si>
  <si>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Приказом министерства промышленности, энергетики и торговли Красноярского края № 08-116 от 31.10.2017</t>
  </si>
  <si>
    <t>4.5</t>
  </si>
  <si>
    <t>Объем условных единиц &lt;***&gt;</t>
  </si>
  <si>
    <t>у.е.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</si>
  <si>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</si>
  <si>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</si>
  <si>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</si>
  <si>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</si>
  <si>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</si>
  <si>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</si>
  <si>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</si>
  <si>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</si>
  <si>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</si>
  <si>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</si>
  <si>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</si>
  <si>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</si>
  <si>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</si>
  <si>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</si>
  <si>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</si>
  <si>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</si>
  <si>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</si>
  <si>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</si>
  <si>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</si>
  <si>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</si>
  <si>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</si>
  <si>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</si>
  <si>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</si>
  <si>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</si>
  <si>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</si>
  <si>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</si>
  <si>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</si>
  <si>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оплату технологического расхода (потерь)</t>
  </si>
  <si>
    <t>руб./МВт·ч</t>
  </si>
  <si>
    <t>одноставочный тариф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</si>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</sst>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</numFmts>
  <fonts count="38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/>
      <right/>
      <top/>
      <bottom style="thin"/>
    </border>
  </borders>
  <cellStyleXfs count="66">
    <xf numFmtId="49" fontId="0" fillId="0" borderId="0" applyBorder="0">
      <alignment vertical="top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" fontId="0" fillId="32" borderId="0" applyBorder="0">
      <alignment horizontal="right"/>
      <protection/>
    </xf>
    <xf numFmtId="0" fontId="36" fillId="33" borderId="0" applyNumberFormat="0" applyBorder="0" applyAlignment="0" applyProtection="0"/>
  </cellStyleXfs>
  <cellXfs count="57">
    <xf numFmtId="49" fontId="0" fillId="0" borderId="0" xfId="0" applyAlignment="1">
      <alignment vertical="top"/>
    </xf>
    <xf numFmtId="0" fontId="37" fillId="0" borderId="0" xfId="54" applyFont="1">
      <alignment/>
      <protection/>
    </xf>
    <xf numFmtId="0" fontId="37" fillId="0" borderId="0" xfId="54" applyFont="1" applyAlignment="1">
      <alignment horizontal="justify" vertical="center"/>
      <protection/>
    </xf>
    <xf numFmtId="0" fontId="37" fillId="0" borderId="0" xfId="54" applyFont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34" borderId="11" xfId="53" applyFont="1" applyFill="1" applyBorder="1" applyAlignment="1">
      <alignment horizontal="center" vertical="center" wrapText="1"/>
      <protection/>
    </xf>
    <xf numFmtId="0" fontId="0" fillId="34" borderId="12" xfId="53" applyFont="1" applyFill="1" applyBorder="1" applyAlignment="1">
      <alignment vertical="center" wrapText="1"/>
      <protection/>
    </xf>
    <xf numFmtId="0" fontId="0" fillId="34" borderId="13" xfId="53" applyFont="1" applyFill="1" applyBorder="1" applyAlignment="1">
      <alignment vertical="center" wrapText="1"/>
      <protection/>
    </xf>
    <xf numFmtId="49" fontId="0" fillId="0" borderId="14" xfId="53" applyNumberFormat="1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left" vertical="center" wrapText="1" indent="1"/>
      <protection/>
    </xf>
    <xf numFmtId="0" fontId="0" fillId="0" borderId="14" xfId="53" applyFont="1" applyBorder="1" applyAlignment="1">
      <alignment horizontal="center" vertical="center" wrapText="1"/>
      <protection/>
    </xf>
    <xf numFmtId="4" fontId="0" fillId="35" borderId="14" xfId="53" applyNumberFormat="1" applyFont="1" applyFill="1" applyBorder="1" applyAlignment="1" applyProtection="1">
      <alignment horizontal="right" vertical="center"/>
      <protection locked="0"/>
    </xf>
    <xf numFmtId="49" fontId="0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center" wrapText="1" indent="1"/>
      <protection/>
    </xf>
    <xf numFmtId="0" fontId="0" fillId="34" borderId="12" xfId="53" applyFont="1" applyFill="1" applyBorder="1" applyAlignment="1">
      <alignment horizontal="center" vertical="center" wrapText="1"/>
      <protection/>
    </xf>
    <xf numFmtId="10" fontId="0" fillId="35" borderId="10" xfId="59" applyNumberFormat="1" applyFont="1" applyFill="1" applyBorder="1" applyAlignment="1" applyProtection="1">
      <alignment horizontal="right" vertical="center"/>
      <protection locked="0"/>
    </xf>
    <xf numFmtId="49" fontId="0" fillId="0" borderId="10" xfId="0" applyBorder="1" applyAlignment="1">
      <alignment horizontal="left" vertical="top" wrapText="1" indent="1"/>
    </xf>
    <xf numFmtId="4" fontId="0" fillId="35" borderId="10" xfId="64" applyFill="1" applyBorder="1" applyAlignment="1" applyProtection="1">
      <alignment horizontal="right" vertical="center"/>
      <protection locked="0"/>
    </xf>
    <xf numFmtId="4" fontId="0" fillId="35" borderId="10" xfId="53" applyNumberFormat="1" applyFont="1" applyFill="1" applyBorder="1" applyAlignment="1" applyProtection="1">
      <alignment horizontal="right" vertical="center"/>
      <protection locked="0"/>
    </xf>
    <xf numFmtId="4" fontId="0" fillId="35" borderId="10" xfId="53" applyNumberFormat="1" applyFont="1" applyFill="1" applyBorder="1" applyAlignment="1" applyProtection="1">
      <alignment horizontal="right" vertical="center"/>
      <protection locked="0"/>
    </xf>
    <xf numFmtId="49" fontId="0" fillId="0" borderId="10" xfId="0" applyBorder="1" applyAlignment="1">
      <alignment horizontal="left" vertical="center" wrapText="1" indent="1"/>
    </xf>
    <xf numFmtId="49" fontId="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53" applyFont="1" applyBorder="1" applyAlignment="1">
      <alignment horizontal="left" vertical="center" wrapText="1"/>
      <protection/>
    </xf>
    <xf numFmtId="4" fontId="0" fillId="32" borderId="10" xfId="64" applyBorder="1" applyAlignment="1">
      <alignment horizontal="right" vertical="center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0" fontId="37" fillId="0" borderId="10" xfId="54" applyFont="1" applyBorder="1">
      <alignment/>
      <protection/>
    </xf>
    <xf numFmtId="0" fontId="0" fillId="0" borderId="10" xfId="53" applyFont="1" applyBorder="1" applyAlignment="1">
      <alignment horizontal="left" vertical="center" wrapText="1" indent="2"/>
      <protection/>
    </xf>
    <xf numFmtId="49" fontId="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9" fontId="0" fillId="0" borderId="15" xfId="53" applyNumberFormat="1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left" vertical="center" wrapText="1" inden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0" fillId="34" borderId="13" xfId="53" applyFont="1" applyFill="1" applyBorder="1" applyAlignment="1">
      <alignment horizontal="center" vertical="center" wrapText="1"/>
      <protection/>
    </xf>
    <xf numFmtId="4" fontId="37" fillId="0" borderId="0" xfId="54" applyNumberFormat="1" applyFont="1">
      <alignment/>
      <protection/>
    </xf>
    <xf numFmtId="0" fontId="0" fillId="34" borderId="11" xfId="53" applyFont="1" applyFill="1" applyBorder="1" applyAlignment="1">
      <alignment horizontal="left" vertical="center" wrapText="1"/>
      <protection/>
    </xf>
    <xf numFmtId="0" fontId="0" fillId="34" borderId="12" xfId="53" applyFont="1" applyFill="1" applyBorder="1" applyAlignment="1">
      <alignment horizontal="left" vertical="center" wrapText="1"/>
      <protection/>
    </xf>
    <xf numFmtId="0" fontId="37" fillId="0" borderId="0" xfId="54" applyFont="1" applyAlignment="1">
      <alignment horizontal="left" vertical="center"/>
      <protection/>
    </xf>
    <xf numFmtId="0" fontId="37" fillId="0" borderId="12" xfId="54" applyFont="1" applyBorder="1" applyAlignment="1">
      <alignment horizontal="left" vertical="center" indent="1"/>
      <protection/>
    </xf>
    <xf numFmtId="0" fontId="37" fillId="0" borderId="10" xfId="54" applyFont="1" applyBorder="1" applyAlignment="1">
      <alignment horizontal="center" vertical="center"/>
      <protection/>
    </xf>
    <xf numFmtId="0" fontId="37" fillId="0" borderId="10" xfId="54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" fontId="0" fillId="0" borderId="10" xfId="52" applyNumberFormat="1" applyFont="1" applyBorder="1" applyAlignment="1">
      <alignment horizontal="left" vertical="center" indent="1"/>
      <protection/>
    </xf>
    <xf numFmtId="4" fontId="0" fillId="32" borderId="10" xfId="52" applyNumberFormat="1" applyFont="1" applyFill="1" applyBorder="1" applyAlignment="1">
      <alignment horizontal="left" vertical="center" indent="1"/>
      <protection/>
    </xf>
    <xf numFmtId="0" fontId="0" fillId="34" borderId="15" xfId="53" applyFont="1" applyFill="1" applyBorder="1" applyAlignment="1">
      <alignment horizontal="left" vertical="center" wrapText="1"/>
      <protection/>
    </xf>
    <xf numFmtId="0" fontId="0" fillId="34" borderId="12" xfId="53" applyFont="1" applyFill="1" applyBorder="1" applyAlignment="1">
      <alignment horizontal="left" vertical="center" wrapText="1" indent="1"/>
      <protection/>
    </xf>
    <xf numFmtId="0" fontId="0" fillId="32" borderId="10" xfId="52" applyFont="1" applyFill="1" applyBorder="1" applyAlignment="1">
      <alignment horizontal="left" vertical="center" indent="1"/>
      <protection/>
    </xf>
    <xf numFmtId="0" fontId="0" fillId="35" borderId="10" xfId="52" applyFont="1" applyFill="1" applyBorder="1" applyAlignment="1" applyProtection="1">
      <alignment horizontal="left" vertical="center" indent="1"/>
      <protection locked="0"/>
    </xf>
    <xf numFmtId="0" fontId="0" fillId="32" borderId="10" xfId="52" applyFont="1" applyFill="1" applyBorder="1" applyAlignment="1" applyProtection="1">
      <alignment horizontal="left" vertical="center" indent="1"/>
      <protection locked="0"/>
    </xf>
    <xf numFmtId="0" fontId="0" fillId="35" borderId="10" xfId="52" applyFont="1" applyFill="1" applyBorder="1" applyAlignment="1" applyProtection="1">
      <alignment horizontal="left" vertical="center" wrapText="1" indent="1"/>
      <protection locked="0"/>
    </xf>
    <xf numFmtId="0" fontId="0" fillId="32" borderId="10" xfId="52" applyFont="1" applyFill="1" applyBorder="1" applyAlignment="1" applyProtection="1">
      <alignment horizontal="left" vertical="center" wrapText="1" indent="1"/>
      <protection locked="0"/>
    </xf>
    <xf numFmtId="0" fontId="0" fillId="35" borderId="10" xfId="53" applyFont="1" applyFill="1" applyBorder="1" applyAlignment="1" applyProtection="1">
      <alignment horizontal="left" vertical="center" indent="1"/>
      <protection locked="0"/>
    </xf>
    <xf numFmtId="0" fontId="0" fillId="32" borderId="10" xfId="53" applyFont="1" applyFill="1" applyBorder="1" applyAlignment="1" applyProtection="1">
      <alignment horizontal="left" vertical="center" indent="1"/>
      <protection locked="0"/>
    </xf>
    <xf numFmtId="0" fontId="0" fillId="32" borderId="10" xfId="53" applyFont="1" applyFill="1" applyBorder="1" applyAlignment="1">
      <alignment horizontal="left" vertical="center" indent="1"/>
      <protection/>
    </xf>
    <xf numFmtId="0" fontId="37" fillId="0" borderId="0" xfId="54" applyFont="1" applyAlignment="1">
      <alignment horizontal="center"/>
      <protection/>
    </xf>
    <xf numFmtId="49" fontId="37" fillId="0" borderId="16" xfId="54" applyNumberFormat="1" applyFont="1" applyBorder="1" applyAlignment="1">
      <alignment horizontal="center" vertical="center"/>
      <protection/>
    </xf>
    <xf numFmtId="0" fontId="37" fillId="0" borderId="16" xfId="54" applyFont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7" xfId="52"/>
    <cellStyle name="Обычный 2_НВВ - сети долгосрочный (15.07) - передано на оформление 2 2" xfId="53"/>
    <cellStyle name="Обычный 3 5" xfId="54"/>
    <cellStyle name="Плохой" xfId="55"/>
    <cellStyle name="Пояснение" xfId="56"/>
    <cellStyle name="Примечание" xfId="57"/>
    <cellStyle name="Percent" xfId="58"/>
    <cellStyle name="Процентный 10" xfId="59"/>
    <cellStyle name="Связанная ячейка" xfId="60"/>
    <cellStyle name="Текст предупреждения" xfId="61"/>
    <cellStyle name="Comma" xfId="62"/>
    <cellStyle name="Comma [0]" xfId="63"/>
    <cellStyle name="Формула_GRES.2007.5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90;&#1072;&#1088;&#1080;&#1092;&#1085;&#1086;&#1081;%20&#1079;&#1072;&#1103;&#1074;&#1082;&#1080;\&#1064;&#1072;&#1073;&#1083;&#1086;&#1085;&#1099;\ENERGY.CALC.NVV.TSO(v2.0.4)%20&#1050;&#1088;&#1072;&#1089;&#1085;&#1086;&#1103;&#1088;&#1089;&#1082;&#1080;&#1081;%20&#1082;&#1088;&#1072;&#1081;_22.04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CostsfeatBalance"/>
      <sheetName val="modTariff"/>
      <sheetName val="modDocsComsAPI"/>
      <sheetName val="Настройки"/>
      <sheetName val="Инструкция"/>
      <sheetName val="Лог обновления"/>
      <sheetName val="modVLDProv"/>
      <sheetName val="modCommandButton"/>
      <sheetName val="modVLDProvLIST_MO"/>
      <sheetName val="modfrmRegion"/>
      <sheetName val="modNoContract"/>
      <sheetName val="modCheckCyan"/>
      <sheetName val="modDOC"/>
      <sheetName val="modCALC_AMORT_FACT"/>
      <sheetName val="Титульный"/>
      <sheetName val="Список листов"/>
      <sheetName val="Сопроводительные материалы"/>
      <sheetName val="Библиотека документов"/>
      <sheetName val="Регионы аналоги"/>
      <sheetName val="PATTERN_COSTS"/>
      <sheetName val="3_Форма раскрытия информации"/>
      <sheetName val="4_Полезный отпуск"/>
      <sheetName val="4.1"/>
      <sheetName val="4.2. расчет K_об"/>
      <sheetName val="Прил. 1"/>
      <sheetName val="Прил. 2-6"/>
      <sheetName val="индекс эффективности ОПР"/>
      <sheetName val="modLT"/>
      <sheetName val="баз. ур. подк. расх. "/>
      <sheetName val="9_Расчет тарифов"/>
      <sheetName val="5_ЛЭП у.е"/>
      <sheetName val="6 _ПС у.е"/>
      <sheetName val="7_Свод УЕ "/>
      <sheetName val="8_Расчет НВВ "/>
      <sheetName val="ЭЗ"/>
      <sheetName val="ЭЗ ДПР c уч.421"/>
      <sheetName val="ЭЗ ДПР c уч.421 ДЕМО"/>
      <sheetName val="ЭЗ ДПР кор"/>
      <sheetName val="ЭЗ ДПР кор ДЕМО"/>
      <sheetName val="9 Тариф"/>
      <sheetName val="TECHSHEET"/>
      <sheetName val="9 Тариф снизу"/>
      <sheetName val="11_Корректировка НВВ"/>
      <sheetName val="12_Сырье и материалы"/>
      <sheetName val="modMaterials"/>
      <sheetName val="modEe"/>
      <sheetName val="modTe"/>
      <sheetName val="ЭЭ"/>
      <sheetName val="ТЭ"/>
      <sheetName val="tech"/>
      <sheetName val="13_РПР Ремонт "/>
      <sheetName val="modRPR_Repair"/>
      <sheetName val="14_Ремонты ЭСХ"/>
      <sheetName val="modESX_Repair"/>
      <sheetName val="15_Информация по ТО"/>
      <sheetName val="modInformation_TO"/>
      <sheetName val="modStaff"/>
      <sheetName val="modPpr"/>
      <sheetName val="16_Персонал"/>
      <sheetName val="ФОТ норматив"/>
      <sheetName val="17_ППР"/>
      <sheetName val="18_ФСК"/>
      <sheetName val="19_Аренда ЭСХ"/>
      <sheetName val="modRent_ESX_FACT"/>
      <sheetName val="modLEASING_ESX_FACT"/>
      <sheetName val="modRENT_OTHER_FACT"/>
      <sheetName val="modNPR"/>
      <sheetName val="23_Лизинг ЭСХ"/>
      <sheetName val="25_Аренда прочее им."/>
      <sheetName val="31_Прочие НПР "/>
      <sheetName val="32_Расчет амортизации"/>
      <sheetName val="34_Амортизация свод "/>
      <sheetName val="35_Средняя стоимость ОС"/>
      <sheetName val="modTransportTax"/>
      <sheetName val="Трансп.налог"/>
      <sheetName val="Налог на имущество"/>
      <sheetName val="Налог на прибыль"/>
      <sheetName val="36_Прибыль"/>
      <sheetName val="37_Факт потери"/>
      <sheetName val="modLosses"/>
      <sheetName val="modProceedsFact"/>
      <sheetName val="Тарифная выручка"/>
      <sheetName val="38_товарная выручка факт"/>
      <sheetName val="39_ФСК факт"/>
      <sheetName val="40_ИПР факт "/>
      <sheetName val="41_Бездоговор"/>
      <sheetName val="42_финансовые показатели"/>
      <sheetName val="modProfit"/>
      <sheetName val="modCredit"/>
      <sheetName val="44_кредиты"/>
      <sheetName val="modInstruction"/>
      <sheetName val="modSheetTitle"/>
      <sheetName val="modDocs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modPass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  <sheetName val="modImportCsv"/>
      <sheetName val="modEZ_DRP_corr"/>
      <sheetName val="modEZ_DRP"/>
      <sheetName val="modFillRegData"/>
      <sheetName val="modSheetLog"/>
      <sheetName val="modFotNorm"/>
    </sheetNames>
    <sheetDataSet>
      <sheetData sheetId="3">
        <row r="16">
          <cell r="C16" t="str">
            <v>Алтайский край</v>
          </cell>
          <cell r="D16">
            <v>0</v>
          </cell>
        </row>
        <row r="17">
          <cell r="C17" t="str">
            <v>Архангельская область</v>
          </cell>
          <cell r="D17">
            <v>0</v>
          </cell>
        </row>
        <row r="18">
          <cell r="C18" t="str">
            <v>Волгоградская область</v>
          </cell>
          <cell r="D18">
            <v>0</v>
          </cell>
        </row>
        <row r="19">
          <cell r="C19" t="str">
            <v>Еврейская автономная область</v>
          </cell>
          <cell r="D19">
            <v>0</v>
          </cell>
        </row>
        <row r="20">
          <cell r="C20" t="str">
            <v>Кемеровская область</v>
          </cell>
          <cell r="D20">
            <v>1</v>
          </cell>
        </row>
        <row r="21">
          <cell r="C21" t="str">
            <v>Костромская область</v>
          </cell>
          <cell r="D21">
            <v>0</v>
          </cell>
        </row>
        <row r="22">
          <cell r="C22" t="str">
            <v>Красноярский край</v>
          </cell>
          <cell r="D22">
            <v>1</v>
          </cell>
        </row>
        <row r="23">
          <cell r="C23" t="str">
            <v>Ленинградская область</v>
          </cell>
          <cell r="D23">
            <v>0</v>
          </cell>
        </row>
        <row r="24">
          <cell r="C24" t="str">
            <v>Магаданская область</v>
          </cell>
          <cell r="D24">
            <v>0</v>
          </cell>
        </row>
        <row r="25">
          <cell r="C25" t="str">
            <v>Новосибирская область</v>
          </cell>
          <cell r="D25">
            <v>0</v>
          </cell>
        </row>
        <row r="26">
          <cell r="C26" t="str">
            <v>Пермский край</v>
          </cell>
          <cell r="D26">
            <v>0</v>
          </cell>
        </row>
        <row r="27">
          <cell r="C27" t="str">
            <v>Республика Алтай</v>
          </cell>
          <cell r="D27">
            <v>0</v>
          </cell>
        </row>
        <row r="28">
          <cell r="C28" t="str">
            <v>Республика Калмыкия</v>
          </cell>
          <cell r="D28">
            <v>0</v>
          </cell>
        </row>
        <row r="29">
          <cell r="C29" t="str">
            <v>Республика Карелия</v>
          </cell>
          <cell r="D29">
            <v>0</v>
          </cell>
        </row>
        <row r="30">
          <cell r="C30" t="str">
            <v>Республика Крым</v>
          </cell>
          <cell r="D30">
            <v>0</v>
          </cell>
        </row>
        <row r="31">
          <cell r="C31" t="str">
            <v>Республика Татарстан</v>
          </cell>
          <cell r="D31">
            <v>0</v>
          </cell>
        </row>
        <row r="32">
          <cell r="C32" t="str">
            <v>Республика Хакасия</v>
          </cell>
          <cell r="D32">
            <v>0</v>
          </cell>
        </row>
        <row r="33">
          <cell r="C33" t="str">
            <v>Самарская область</v>
          </cell>
          <cell r="D33">
            <v>0</v>
          </cell>
        </row>
        <row r="34">
          <cell r="C34" t="str">
            <v>Тверская область</v>
          </cell>
          <cell r="D34">
            <v>0</v>
          </cell>
        </row>
        <row r="35">
          <cell r="C35" t="str">
            <v>Томская область</v>
          </cell>
          <cell r="D35">
            <v>0</v>
          </cell>
        </row>
        <row r="36">
          <cell r="C36" t="str">
            <v>Ульяновская область</v>
          </cell>
          <cell r="D36">
            <v>1</v>
          </cell>
        </row>
        <row r="37">
          <cell r="C37" t="str">
            <v>Челябинская область</v>
          </cell>
          <cell r="D37">
            <v>0</v>
          </cell>
        </row>
        <row r="38">
          <cell r="C38" t="str">
            <v>Чувашская Республика</v>
          </cell>
          <cell r="D38">
            <v>0</v>
          </cell>
        </row>
      </sheetData>
      <sheetData sheetId="4">
        <row r="3">
          <cell r="B3" t="str">
            <v>Версия 2.0.4</v>
          </cell>
        </row>
      </sheetData>
      <sheetData sheetId="14">
        <row r="5">
          <cell r="E5" t="str">
            <v>Красноярский край</v>
          </cell>
        </row>
        <row r="7">
          <cell r="E7" t="str">
            <v>Версия организации</v>
          </cell>
        </row>
        <row r="9">
          <cell r="E9" t="str">
            <v>МУП "Жилкомсервис" г. Сосновоборск</v>
          </cell>
        </row>
        <row r="11">
          <cell r="E11" t="str">
            <v>МУП</v>
          </cell>
        </row>
        <row r="13">
          <cell r="E13" t="str">
            <v>2458008862</v>
          </cell>
        </row>
        <row r="14">
          <cell r="E14" t="str">
            <v>245801001</v>
          </cell>
        </row>
        <row r="17">
          <cell r="E17" t="str">
            <v>Корректировка </v>
          </cell>
        </row>
        <row r="19">
          <cell r="E19">
            <v>2021</v>
          </cell>
        </row>
        <row r="21">
          <cell r="E21" t="str">
            <v>5</v>
          </cell>
        </row>
        <row r="23">
          <cell r="E23">
            <v>2022</v>
          </cell>
        </row>
        <row r="25">
          <cell r="E25" t="str">
            <v>2021-2025</v>
          </cell>
        </row>
        <row r="28">
          <cell r="E28" t="str">
            <v>Передача ЭЭ</v>
          </cell>
        </row>
        <row r="53">
          <cell r="E53" t="str">
            <v>662500,Красноярский край,г.Сосновоборск,ул.Солнечная2</v>
          </cell>
        </row>
        <row r="54">
          <cell r="E54" t="str">
            <v>662500,Красноярский край,г.Сосновоборск,ул.Солнечная2</v>
          </cell>
        </row>
        <row r="57">
          <cell r="E57" t="str">
            <v>Белова Анна Александровна</v>
          </cell>
        </row>
        <row r="58">
          <cell r="E58" t="str">
            <v>(39131)2-19-01</v>
          </cell>
        </row>
        <row r="68">
          <cell r="E68" t="str">
            <v>nsanarova@bk.ru</v>
          </cell>
        </row>
      </sheetData>
      <sheetData sheetId="18">
        <row r="16">
          <cell r="F16">
            <v>10478</v>
          </cell>
          <cell r="G16">
            <v>1.33</v>
          </cell>
          <cell r="H16">
            <v>11303</v>
          </cell>
          <cell r="I16">
            <v>1.36</v>
          </cell>
        </row>
        <row r="26">
          <cell r="F26">
            <v>-16</v>
          </cell>
          <cell r="G26">
            <v>1.04</v>
          </cell>
          <cell r="H26">
            <v>10</v>
          </cell>
          <cell r="I26">
            <v>1.04</v>
          </cell>
          <cell r="J26">
            <v>75</v>
          </cell>
          <cell r="K26">
            <v>1.06</v>
          </cell>
        </row>
      </sheetData>
      <sheetData sheetId="25">
        <row r="16">
          <cell r="K16" t="str">
            <v>Lтпi</v>
          </cell>
          <cell r="L16" t="str">
            <v>Lкмi</v>
          </cell>
          <cell r="M16" t="str">
            <v>Lмваi</v>
          </cell>
        </row>
        <row r="20">
          <cell r="K20" t="str">
            <v>Мтпi</v>
          </cell>
          <cell r="L20" t="str">
            <v>Мкмi</v>
          </cell>
          <cell r="M20" t="str">
            <v>Ммваi</v>
          </cell>
        </row>
        <row r="24">
          <cell r="K24" t="str">
            <v>Мтпi</v>
          </cell>
          <cell r="L24" t="str">
            <v>Мкмi</v>
          </cell>
          <cell r="M24" t="str">
            <v>Ммваi</v>
          </cell>
        </row>
        <row r="58">
          <cell r="M58">
            <v>10478</v>
          </cell>
          <cell r="N58">
            <v>1.33</v>
          </cell>
          <cell r="O58">
            <v>11303</v>
          </cell>
          <cell r="P58">
            <v>1.36</v>
          </cell>
        </row>
      </sheetData>
      <sheetData sheetId="30">
        <row r="17">
          <cell r="U17">
            <v>0</v>
          </cell>
          <cell r="V17">
            <v>0</v>
          </cell>
          <cell r="Y17">
            <v>0</v>
          </cell>
          <cell r="Z17">
            <v>0</v>
          </cell>
          <cell r="AC17">
            <v>0</v>
          </cell>
          <cell r="AD17">
            <v>0</v>
          </cell>
        </row>
        <row r="18">
          <cell r="U18">
            <v>0</v>
          </cell>
          <cell r="V18">
            <v>0</v>
          </cell>
          <cell r="Y18">
            <v>0</v>
          </cell>
          <cell r="Z18">
            <v>0</v>
          </cell>
          <cell r="AC18">
            <v>0</v>
          </cell>
          <cell r="AD18">
            <v>0</v>
          </cell>
        </row>
        <row r="19">
          <cell r="U19">
            <v>0</v>
          </cell>
          <cell r="V19">
            <v>0</v>
          </cell>
          <cell r="Y19">
            <v>0</v>
          </cell>
          <cell r="Z19">
            <v>0</v>
          </cell>
          <cell r="AC19">
            <v>0</v>
          </cell>
          <cell r="AD19">
            <v>0</v>
          </cell>
        </row>
        <row r="20">
          <cell r="U20">
            <v>0</v>
          </cell>
          <cell r="V20">
            <v>0</v>
          </cell>
          <cell r="Y20">
            <v>0</v>
          </cell>
          <cell r="Z20">
            <v>0</v>
          </cell>
          <cell r="AC20">
            <v>0</v>
          </cell>
          <cell r="AD20">
            <v>0</v>
          </cell>
        </row>
        <row r="21">
          <cell r="U21">
            <v>0</v>
          </cell>
          <cell r="V21">
            <v>0</v>
          </cell>
          <cell r="Y21">
            <v>0</v>
          </cell>
          <cell r="Z21">
            <v>0</v>
          </cell>
          <cell r="AC21">
            <v>0</v>
          </cell>
          <cell r="AD21">
            <v>0</v>
          </cell>
        </row>
        <row r="22">
          <cell r="U22">
            <v>0</v>
          </cell>
          <cell r="V22">
            <v>0</v>
          </cell>
          <cell r="Y22">
            <v>0</v>
          </cell>
          <cell r="Z22">
            <v>0</v>
          </cell>
          <cell r="AC22">
            <v>0</v>
          </cell>
          <cell r="AD22">
            <v>0</v>
          </cell>
        </row>
        <row r="23">
          <cell r="U23">
            <v>0</v>
          </cell>
          <cell r="V23">
            <v>0</v>
          </cell>
          <cell r="Y23">
            <v>0</v>
          </cell>
          <cell r="Z23">
            <v>0</v>
          </cell>
          <cell r="AC23">
            <v>0</v>
          </cell>
          <cell r="AD23">
            <v>0</v>
          </cell>
        </row>
        <row r="24">
          <cell r="U24">
            <v>0</v>
          </cell>
          <cell r="V24">
            <v>0</v>
          </cell>
          <cell r="Y24">
            <v>0</v>
          </cell>
          <cell r="Z24">
            <v>0</v>
          </cell>
          <cell r="AC24">
            <v>0</v>
          </cell>
          <cell r="AD24">
            <v>0</v>
          </cell>
        </row>
        <row r="25">
          <cell r="U25">
            <v>0</v>
          </cell>
          <cell r="V25">
            <v>0</v>
          </cell>
          <cell r="Y25">
            <v>0</v>
          </cell>
          <cell r="Z25">
            <v>0</v>
          </cell>
          <cell r="AC25">
            <v>0</v>
          </cell>
          <cell r="AD25">
            <v>0</v>
          </cell>
        </row>
        <row r="26">
          <cell r="U26">
            <v>0</v>
          </cell>
          <cell r="V26">
            <v>0</v>
          </cell>
          <cell r="Y26">
            <v>0</v>
          </cell>
          <cell r="Z26">
            <v>0</v>
          </cell>
          <cell r="AC26">
            <v>0</v>
          </cell>
          <cell r="AD26">
            <v>0</v>
          </cell>
        </row>
        <row r="27">
          <cell r="U27">
            <v>0</v>
          </cell>
          <cell r="V27">
            <v>0</v>
          </cell>
          <cell r="Y27">
            <v>0</v>
          </cell>
          <cell r="Z27">
            <v>0</v>
          </cell>
          <cell r="AC27">
            <v>0</v>
          </cell>
          <cell r="AD27">
            <v>0</v>
          </cell>
        </row>
        <row r="28">
          <cell r="U28">
            <v>0</v>
          </cell>
          <cell r="V28">
            <v>0</v>
          </cell>
          <cell r="Y28">
            <v>0</v>
          </cell>
          <cell r="Z28">
            <v>0</v>
          </cell>
          <cell r="AC28">
            <v>0</v>
          </cell>
          <cell r="AD28">
            <v>0</v>
          </cell>
        </row>
        <row r="29">
          <cell r="U29">
            <v>0</v>
          </cell>
          <cell r="V29">
            <v>0</v>
          </cell>
          <cell r="Y29">
            <v>0</v>
          </cell>
          <cell r="Z29">
            <v>0</v>
          </cell>
          <cell r="AC29">
            <v>0</v>
          </cell>
          <cell r="AD29">
            <v>0</v>
          </cell>
        </row>
        <row r="30">
          <cell r="U30">
            <v>0</v>
          </cell>
          <cell r="V30">
            <v>0</v>
          </cell>
          <cell r="Y30">
            <v>0</v>
          </cell>
          <cell r="Z30">
            <v>0</v>
          </cell>
          <cell r="AC30">
            <v>0</v>
          </cell>
          <cell r="AD30">
            <v>0</v>
          </cell>
        </row>
        <row r="31">
          <cell r="U31">
            <v>0</v>
          </cell>
          <cell r="V31">
            <v>0</v>
          </cell>
          <cell r="Y31">
            <v>0</v>
          </cell>
          <cell r="Z31">
            <v>0</v>
          </cell>
          <cell r="AC31">
            <v>0</v>
          </cell>
          <cell r="AD31">
            <v>0</v>
          </cell>
        </row>
        <row r="32">
          <cell r="U32">
            <v>0</v>
          </cell>
          <cell r="V32">
            <v>0</v>
          </cell>
          <cell r="Y32">
            <v>1.2</v>
          </cell>
          <cell r="Z32">
            <v>1.56</v>
          </cell>
          <cell r="AC32">
            <v>0</v>
          </cell>
          <cell r="AD32">
            <v>0</v>
          </cell>
        </row>
        <row r="33">
          <cell r="U33">
            <v>1.2</v>
          </cell>
          <cell r="V33">
            <v>2.28</v>
          </cell>
          <cell r="Y33">
            <v>2.1</v>
          </cell>
          <cell r="Z33">
            <v>3.99</v>
          </cell>
          <cell r="AC33">
            <v>1.2</v>
          </cell>
          <cell r="AD33">
            <v>2.28</v>
          </cell>
        </row>
        <row r="34">
          <cell r="U34">
            <v>2.1</v>
          </cell>
          <cell r="V34">
            <v>3.36</v>
          </cell>
          <cell r="Y34">
            <v>0</v>
          </cell>
          <cell r="Z34">
            <v>0</v>
          </cell>
          <cell r="AC34">
            <v>2.1</v>
          </cell>
          <cell r="AD34">
            <v>3.36</v>
          </cell>
        </row>
        <row r="35">
          <cell r="U35">
            <v>0</v>
          </cell>
          <cell r="V35">
            <v>0</v>
          </cell>
          <cell r="Y35">
            <v>0</v>
          </cell>
          <cell r="Z35">
            <v>0</v>
          </cell>
          <cell r="AC35">
            <v>0</v>
          </cell>
          <cell r="AD35">
            <v>0</v>
          </cell>
        </row>
        <row r="36">
          <cell r="U36">
            <v>0</v>
          </cell>
          <cell r="V36">
            <v>0</v>
          </cell>
          <cell r="Y36">
            <v>0</v>
          </cell>
          <cell r="Z36">
            <v>0</v>
          </cell>
          <cell r="AC36">
            <v>0</v>
          </cell>
          <cell r="AD36">
            <v>0</v>
          </cell>
        </row>
        <row r="37">
          <cell r="U37">
            <v>3.3</v>
          </cell>
          <cell r="V37">
            <v>5.64</v>
          </cell>
          <cell r="Y37">
            <v>3.3</v>
          </cell>
          <cell r="Z37">
            <v>5.550000000000001</v>
          </cell>
          <cell r="AC37">
            <v>3.3</v>
          </cell>
          <cell r="AD37">
            <v>5.64</v>
          </cell>
        </row>
        <row r="38">
          <cell r="U38">
            <v>0</v>
          </cell>
          <cell r="V38">
            <v>0</v>
          </cell>
          <cell r="Y38">
            <v>0</v>
          </cell>
          <cell r="Z38">
            <v>0</v>
          </cell>
          <cell r="AC38">
            <v>0</v>
          </cell>
          <cell r="AD38">
            <v>0</v>
          </cell>
        </row>
        <row r="39">
          <cell r="U39">
            <v>0</v>
          </cell>
          <cell r="V39">
            <v>0</v>
          </cell>
          <cell r="Y39">
            <v>0</v>
          </cell>
          <cell r="Z39">
            <v>0</v>
          </cell>
          <cell r="AC39">
            <v>0</v>
          </cell>
          <cell r="AD39">
            <v>0</v>
          </cell>
        </row>
        <row r="40">
          <cell r="U40">
            <v>0</v>
          </cell>
          <cell r="V40">
            <v>0</v>
          </cell>
          <cell r="Y40">
            <v>0</v>
          </cell>
          <cell r="Z40">
            <v>0</v>
          </cell>
          <cell r="AC40">
            <v>0</v>
          </cell>
          <cell r="AD40">
            <v>0</v>
          </cell>
        </row>
        <row r="41">
          <cell r="U41">
            <v>0</v>
          </cell>
          <cell r="V41">
            <v>0</v>
          </cell>
          <cell r="Y41">
            <v>0</v>
          </cell>
          <cell r="Z41">
            <v>0</v>
          </cell>
          <cell r="AC41">
            <v>0</v>
          </cell>
          <cell r="AD41">
            <v>0</v>
          </cell>
        </row>
        <row r="42">
          <cell r="U42">
            <v>0</v>
          </cell>
          <cell r="V42">
            <v>0</v>
          </cell>
          <cell r="Y42">
            <v>0</v>
          </cell>
          <cell r="Z42">
            <v>0</v>
          </cell>
          <cell r="AC42">
            <v>0</v>
          </cell>
          <cell r="AD42">
            <v>0</v>
          </cell>
        </row>
        <row r="43">
          <cell r="U43">
            <v>0</v>
          </cell>
          <cell r="V43">
            <v>0</v>
          </cell>
          <cell r="Y43">
            <v>0</v>
          </cell>
          <cell r="Z43">
            <v>0</v>
          </cell>
          <cell r="AC43">
            <v>0</v>
          </cell>
          <cell r="AD43">
            <v>0</v>
          </cell>
        </row>
        <row r="44">
          <cell r="U44">
            <v>4.416</v>
          </cell>
          <cell r="V44">
            <v>6.1824</v>
          </cell>
          <cell r="Y44">
            <v>4.416</v>
          </cell>
          <cell r="Z44">
            <v>6.1824</v>
          </cell>
          <cell r="AC44">
            <v>4.416</v>
          </cell>
          <cell r="AD44">
            <v>6.1824</v>
          </cell>
        </row>
        <row r="45">
          <cell r="U45">
            <v>1.117</v>
          </cell>
          <cell r="V45">
            <v>1.2287000000000001</v>
          </cell>
          <cell r="Y45">
            <v>1.117</v>
          </cell>
          <cell r="Z45">
            <v>1.2287000000000001</v>
          </cell>
          <cell r="AC45">
            <v>1.117</v>
          </cell>
          <cell r="AD45">
            <v>1.2287000000000001</v>
          </cell>
        </row>
        <row r="46"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</row>
        <row r="47">
          <cell r="U47">
            <v>0</v>
          </cell>
          <cell r="Y47">
            <v>0</v>
          </cell>
          <cell r="AC47">
            <v>0</v>
          </cell>
        </row>
        <row r="48">
          <cell r="U48">
            <v>74.743</v>
          </cell>
          <cell r="V48">
            <v>261.6005</v>
          </cell>
          <cell r="Y48">
            <v>74.743</v>
          </cell>
          <cell r="Z48">
            <v>261.6005</v>
          </cell>
          <cell r="AC48">
            <v>74.743</v>
          </cell>
          <cell r="AD48">
            <v>261.6005</v>
          </cell>
        </row>
        <row r="49">
          <cell r="U49">
            <v>0</v>
          </cell>
          <cell r="V49">
            <v>0</v>
          </cell>
          <cell r="Y49">
            <v>0</v>
          </cell>
          <cell r="Z49">
            <v>0</v>
          </cell>
          <cell r="AC49">
            <v>0</v>
          </cell>
          <cell r="AD49">
            <v>0</v>
          </cell>
        </row>
        <row r="50">
          <cell r="U50">
            <v>80.276</v>
          </cell>
          <cell r="V50">
            <v>269.0116</v>
          </cell>
          <cell r="Y50">
            <v>80.276</v>
          </cell>
          <cell r="Z50">
            <v>269.0116</v>
          </cell>
          <cell r="AC50">
            <v>80.276</v>
          </cell>
          <cell r="AD50">
            <v>269.0116</v>
          </cell>
        </row>
        <row r="51">
          <cell r="U51">
            <v>0</v>
          </cell>
          <cell r="V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</row>
        <row r="52">
          <cell r="U52">
            <v>0</v>
          </cell>
          <cell r="V52">
            <v>0</v>
          </cell>
          <cell r="Y52">
            <v>0</v>
          </cell>
          <cell r="Z52">
            <v>0</v>
          </cell>
          <cell r="AC52">
            <v>0</v>
          </cell>
          <cell r="AD52">
            <v>0</v>
          </cell>
        </row>
        <row r="53">
          <cell r="U53">
            <v>0</v>
          </cell>
          <cell r="V53">
            <v>0</v>
          </cell>
          <cell r="Y53">
            <v>0</v>
          </cell>
          <cell r="Z53">
            <v>0</v>
          </cell>
          <cell r="AC53">
            <v>0</v>
          </cell>
          <cell r="AD53">
            <v>0</v>
          </cell>
        </row>
        <row r="54">
          <cell r="U54">
            <v>113.084</v>
          </cell>
          <cell r="V54">
            <v>305.3268</v>
          </cell>
          <cell r="Y54">
            <v>113.084</v>
          </cell>
          <cell r="Z54">
            <v>305.3268</v>
          </cell>
          <cell r="AC54">
            <v>113.084</v>
          </cell>
          <cell r="AD54">
            <v>305.3268</v>
          </cell>
        </row>
        <row r="55">
          <cell r="U55">
            <v>113.084</v>
          </cell>
          <cell r="V55">
            <v>305.3268</v>
          </cell>
          <cell r="Y55">
            <v>113.084</v>
          </cell>
          <cell r="Z55">
            <v>305.3268</v>
          </cell>
          <cell r="AC55">
            <v>113.084</v>
          </cell>
          <cell r="AD55">
            <v>305.3268</v>
          </cell>
        </row>
        <row r="56">
          <cell r="U56">
            <v>3.3</v>
          </cell>
          <cell r="V56">
            <v>5.64</v>
          </cell>
          <cell r="Y56">
            <v>3.3</v>
          </cell>
          <cell r="Z56">
            <v>5.550000000000001</v>
          </cell>
          <cell r="AC56">
            <v>3.3</v>
          </cell>
          <cell r="AD56">
            <v>5.64</v>
          </cell>
        </row>
        <row r="57">
          <cell r="U57">
            <v>0</v>
          </cell>
          <cell r="V57">
            <v>0</v>
          </cell>
          <cell r="Y57">
            <v>0</v>
          </cell>
          <cell r="Z57">
            <v>0</v>
          </cell>
          <cell r="AC57">
            <v>0</v>
          </cell>
          <cell r="AD57">
            <v>0</v>
          </cell>
        </row>
        <row r="58">
          <cell r="U58">
            <v>80.276</v>
          </cell>
          <cell r="V58">
            <v>269.0116</v>
          </cell>
          <cell r="Y58">
            <v>80.276</v>
          </cell>
          <cell r="Z58">
            <v>269.0116</v>
          </cell>
          <cell r="AC58">
            <v>80.276</v>
          </cell>
          <cell r="AD58">
            <v>269.0116</v>
          </cell>
        </row>
        <row r="59">
          <cell r="U59">
            <v>113.084</v>
          </cell>
          <cell r="V59">
            <v>305.3268</v>
          </cell>
          <cell r="Y59">
            <v>113.084</v>
          </cell>
          <cell r="Z59">
            <v>305.3268</v>
          </cell>
          <cell r="AC59">
            <v>113.084</v>
          </cell>
          <cell r="AD59">
            <v>305.3268</v>
          </cell>
        </row>
        <row r="60">
          <cell r="U60">
            <v>196.66</v>
          </cell>
          <cell r="V60">
            <v>579.9784</v>
          </cell>
          <cell r="AC60">
            <v>196.66</v>
          </cell>
          <cell r="AD60">
            <v>579.9784</v>
          </cell>
        </row>
      </sheetData>
      <sheetData sheetId="31">
        <row r="17">
          <cell r="S17">
            <v>0</v>
          </cell>
          <cell r="T17">
            <v>0</v>
          </cell>
          <cell r="W17">
            <v>0</v>
          </cell>
          <cell r="X17">
            <v>0</v>
          </cell>
          <cell r="AA17">
            <v>0</v>
          </cell>
          <cell r="AB17">
            <v>0</v>
          </cell>
        </row>
        <row r="18">
          <cell r="S18">
            <v>0</v>
          </cell>
          <cell r="T18">
            <v>0</v>
          </cell>
          <cell r="W18">
            <v>0</v>
          </cell>
          <cell r="X18">
            <v>0</v>
          </cell>
          <cell r="AA18">
            <v>0</v>
          </cell>
          <cell r="AB18">
            <v>0</v>
          </cell>
        </row>
        <row r="19">
          <cell r="S19">
            <v>0</v>
          </cell>
          <cell r="T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</row>
        <row r="20">
          <cell r="S20">
            <v>0</v>
          </cell>
          <cell r="T20">
            <v>0</v>
          </cell>
          <cell r="W20">
            <v>0</v>
          </cell>
          <cell r="X20">
            <v>0</v>
          </cell>
          <cell r="AA20">
            <v>0</v>
          </cell>
          <cell r="AB20">
            <v>0</v>
          </cell>
        </row>
        <row r="21"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0</v>
          </cell>
          <cell r="AB21">
            <v>0</v>
          </cell>
        </row>
        <row r="22">
          <cell r="S22">
            <v>1</v>
          </cell>
          <cell r="T22">
            <v>105</v>
          </cell>
          <cell r="W22">
            <v>1</v>
          </cell>
          <cell r="X22">
            <v>105</v>
          </cell>
          <cell r="AA22">
            <v>1</v>
          </cell>
          <cell r="AB22">
            <v>105</v>
          </cell>
        </row>
        <row r="23">
          <cell r="S23">
            <v>0</v>
          </cell>
          <cell r="T23">
            <v>0</v>
          </cell>
          <cell r="W23">
            <v>0</v>
          </cell>
          <cell r="X23">
            <v>0</v>
          </cell>
          <cell r="AA23">
            <v>0</v>
          </cell>
          <cell r="AB23">
            <v>0</v>
          </cell>
        </row>
        <row r="24">
          <cell r="S24">
            <v>0</v>
          </cell>
          <cell r="T24">
            <v>0</v>
          </cell>
          <cell r="W24">
            <v>0</v>
          </cell>
          <cell r="X24">
            <v>0</v>
          </cell>
          <cell r="AA24">
            <v>0</v>
          </cell>
          <cell r="AB24">
            <v>0</v>
          </cell>
        </row>
        <row r="25">
          <cell r="S25">
            <v>0</v>
          </cell>
          <cell r="T25">
            <v>0</v>
          </cell>
          <cell r="W25">
            <v>0</v>
          </cell>
          <cell r="X25">
            <v>0</v>
          </cell>
          <cell r="AA25">
            <v>0</v>
          </cell>
          <cell r="AB25">
            <v>0</v>
          </cell>
        </row>
        <row r="26">
          <cell r="S26">
            <v>0</v>
          </cell>
          <cell r="T26">
            <v>0</v>
          </cell>
          <cell r="W26">
            <v>0</v>
          </cell>
          <cell r="X26">
            <v>0</v>
          </cell>
          <cell r="AA26">
            <v>0</v>
          </cell>
          <cell r="AB26">
            <v>0</v>
          </cell>
        </row>
        <row r="27">
          <cell r="S27">
            <v>0</v>
          </cell>
          <cell r="T27">
            <v>0</v>
          </cell>
          <cell r="W27">
            <v>0</v>
          </cell>
          <cell r="X27">
            <v>0</v>
          </cell>
          <cell r="AA27">
            <v>0</v>
          </cell>
          <cell r="AB27">
            <v>0</v>
          </cell>
        </row>
        <row r="28">
          <cell r="S28">
            <v>0</v>
          </cell>
          <cell r="T28">
            <v>0</v>
          </cell>
          <cell r="W28">
            <v>0</v>
          </cell>
          <cell r="X28">
            <v>0</v>
          </cell>
          <cell r="AA28">
            <v>0</v>
          </cell>
          <cell r="AB28">
            <v>0</v>
          </cell>
        </row>
        <row r="29">
          <cell r="S29">
            <v>2</v>
          </cell>
          <cell r="T29">
            <v>15.6</v>
          </cell>
          <cell r="W29">
            <v>2</v>
          </cell>
          <cell r="X29">
            <v>15.6</v>
          </cell>
          <cell r="AA29">
            <v>2</v>
          </cell>
          <cell r="AB29">
            <v>15.6</v>
          </cell>
        </row>
        <row r="30">
          <cell r="S30">
            <v>0</v>
          </cell>
          <cell r="T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</row>
        <row r="31">
          <cell r="S31">
            <v>12</v>
          </cell>
          <cell r="T31">
            <v>12</v>
          </cell>
          <cell r="W31">
            <v>12</v>
          </cell>
          <cell r="X31">
            <v>12</v>
          </cell>
          <cell r="AA31">
            <v>12</v>
          </cell>
          <cell r="AB31">
            <v>12</v>
          </cell>
        </row>
        <row r="32">
          <cell r="S32">
            <v>0</v>
          </cell>
          <cell r="T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</row>
        <row r="33">
          <cell r="S33">
            <v>0</v>
          </cell>
          <cell r="T33">
            <v>0</v>
          </cell>
          <cell r="W33">
            <v>0</v>
          </cell>
          <cell r="X33">
            <v>0</v>
          </cell>
          <cell r="AA33">
            <v>0</v>
          </cell>
          <cell r="AB33">
            <v>0</v>
          </cell>
        </row>
        <row r="34"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</row>
        <row r="35"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</row>
        <row r="36">
          <cell r="S36">
            <v>0</v>
          </cell>
          <cell r="T36">
            <v>0</v>
          </cell>
          <cell r="W36">
            <v>0</v>
          </cell>
          <cell r="X36">
            <v>0</v>
          </cell>
          <cell r="AA36">
            <v>0</v>
          </cell>
          <cell r="AB36">
            <v>0</v>
          </cell>
        </row>
        <row r="37">
          <cell r="S37">
            <v>0</v>
          </cell>
          <cell r="T37">
            <v>0</v>
          </cell>
          <cell r="W37">
            <v>0</v>
          </cell>
          <cell r="X37">
            <v>0</v>
          </cell>
          <cell r="AA37">
            <v>0</v>
          </cell>
          <cell r="AB37">
            <v>0</v>
          </cell>
        </row>
        <row r="38"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</row>
        <row r="39"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</row>
        <row r="40"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</row>
        <row r="41">
          <cell r="S41">
            <v>0</v>
          </cell>
          <cell r="T41">
            <v>0</v>
          </cell>
          <cell r="W41">
            <v>0</v>
          </cell>
          <cell r="X41">
            <v>0</v>
          </cell>
          <cell r="AA41">
            <v>0</v>
          </cell>
          <cell r="AB41">
            <v>0</v>
          </cell>
        </row>
        <row r="42">
          <cell r="S42">
            <v>0</v>
          </cell>
          <cell r="T42">
            <v>0</v>
          </cell>
          <cell r="W42">
            <v>0</v>
          </cell>
          <cell r="X42">
            <v>0</v>
          </cell>
          <cell r="AA42">
            <v>0</v>
          </cell>
          <cell r="AB42">
            <v>0</v>
          </cell>
        </row>
        <row r="43">
          <cell r="S43">
            <v>71</v>
          </cell>
          <cell r="T43">
            <v>220.1</v>
          </cell>
          <cell r="W43">
            <v>71</v>
          </cell>
          <cell r="X43">
            <v>220.1</v>
          </cell>
          <cell r="AA43">
            <v>71</v>
          </cell>
          <cell r="AB43">
            <v>220.1</v>
          </cell>
        </row>
        <row r="44">
          <cell r="S44">
            <v>0</v>
          </cell>
          <cell r="T44">
            <v>0</v>
          </cell>
          <cell r="W44">
            <v>0</v>
          </cell>
          <cell r="X44">
            <v>0</v>
          </cell>
          <cell r="AA44">
            <v>0</v>
          </cell>
          <cell r="AB44">
            <v>0</v>
          </cell>
        </row>
        <row r="45">
          <cell r="S45">
            <v>0</v>
          </cell>
          <cell r="T45">
            <v>0</v>
          </cell>
          <cell r="W45">
            <v>0</v>
          </cell>
          <cell r="X45">
            <v>0</v>
          </cell>
          <cell r="AA45">
            <v>0</v>
          </cell>
          <cell r="AB45">
            <v>0</v>
          </cell>
        </row>
        <row r="46">
          <cell r="S46">
            <v>0</v>
          </cell>
          <cell r="T46">
            <v>0</v>
          </cell>
          <cell r="W46">
            <v>0</v>
          </cell>
          <cell r="X46">
            <v>0</v>
          </cell>
          <cell r="AA46">
            <v>0</v>
          </cell>
          <cell r="AB46">
            <v>0</v>
          </cell>
        </row>
        <row r="47">
          <cell r="S47">
            <v>4</v>
          </cell>
          <cell r="T47">
            <v>38</v>
          </cell>
          <cell r="W47">
            <v>4</v>
          </cell>
          <cell r="X47">
            <v>38</v>
          </cell>
          <cell r="AA47">
            <v>4</v>
          </cell>
          <cell r="AB47">
            <v>38</v>
          </cell>
        </row>
        <row r="48"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</row>
        <row r="49">
          <cell r="S49">
            <v>345</v>
          </cell>
          <cell r="T49">
            <v>793.4999999999999</v>
          </cell>
          <cell r="W49">
            <v>345</v>
          </cell>
          <cell r="X49">
            <v>793.4999999999999</v>
          </cell>
          <cell r="AA49">
            <v>345</v>
          </cell>
          <cell r="AB49">
            <v>793.4999999999999</v>
          </cell>
        </row>
        <row r="50"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</row>
        <row r="51"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</row>
        <row r="52">
          <cell r="S52">
            <v>0</v>
          </cell>
          <cell r="T52">
            <v>0</v>
          </cell>
          <cell r="W52">
            <v>0</v>
          </cell>
          <cell r="X52">
            <v>0</v>
          </cell>
          <cell r="AA52">
            <v>0</v>
          </cell>
          <cell r="AB52">
            <v>0</v>
          </cell>
        </row>
        <row r="53">
          <cell r="S53">
            <v>0</v>
          </cell>
          <cell r="T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</row>
        <row r="54"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</row>
        <row r="55">
          <cell r="S55">
            <v>0</v>
          </cell>
          <cell r="T55">
            <v>0</v>
          </cell>
          <cell r="W55">
            <v>0</v>
          </cell>
          <cell r="X55">
            <v>0</v>
          </cell>
          <cell r="AA55">
            <v>0</v>
          </cell>
          <cell r="AB55">
            <v>0</v>
          </cell>
        </row>
        <row r="56"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</row>
        <row r="57">
          <cell r="S57">
            <v>67</v>
          </cell>
          <cell r="T57">
            <v>201</v>
          </cell>
          <cell r="W57">
            <v>67</v>
          </cell>
          <cell r="X57">
            <v>201</v>
          </cell>
          <cell r="AA57">
            <v>67</v>
          </cell>
          <cell r="AB57">
            <v>201</v>
          </cell>
        </row>
        <row r="58"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</row>
        <row r="59">
          <cell r="S59">
            <v>0</v>
          </cell>
          <cell r="T59">
            <v>0</v>
          </cell>
          <cell r="W59">
            <v>0</v>
          </cell>
          <cell r="X59">
            <v>0</v>
          </cell>
          <cell r="AA59">
            <v>0</v>
          </cell>
          <cell r="AB59">
            <v>0</v>
          </cell>
        </row>
        <row r="60"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</row>
        <row r="61">
          <cell r="S61">
            <v>0</v>
          </cell>
          <cell r="T61">
            <v>158.6</v>
          </cell>
          <cell r="W61">
            <v>0</v>
          </cell>
          <cell r="X61">
            <v>158.6</v>
          </cell>
          <cell r="AA61">
            <v>0</v>
          </cell>
          <cell r="AB61">
            <v>158.6</v>
          </cell>
        </row>
        <row r="62">
          <cell r="S62">
            <v>0</v>
          </cell>
          <cell r="T62">
            <v>0</v>
          </cell>
          <cell r="W62">
            <v>0</v>
          </cell>
          <cell r="X62">
            <v>0</v>
          </cell>
          <cell r="AA62">
            <v>0</v>
          </cell>
          <cell r="AB62">
            <v>0</v>
          </cell>
        </row>
        <row r="63">
          <cell r="S63">
            <v>0</v>
          </cell>
          <cell r="T63">
            <v>1226.6</v>
          </cell>
          <cell r="W63">
            <v>0</v>
          </cell>
          <cell r="X63">
            <v>1226.6</v>
          </cell>
          <cell r="AA63">
            <v>0</v>
          </cell>
          <cell r="AB63">
            <v>1226.6</v>
          </cell>
        </row>
        <row r="64">
          <cell r="S64">
            <v>0</v>
          </cell>
          <cell r="T64">
            <v>0</v>
          </cell>
          <cell r="W64">
            <v>0</v>
          </cell>
          <cell r="X64">
            <v>0</v>
          </cell>
          <cell r="AA64">
            <v>0</v>
          </cell>
          <cell r="AB64">
            <v>0</v>
          </cell>
        </row>
        <row r="65">
          <cell r="S65">
            <v>0</v>
          </cell>
          <cell r="T65">
            <v>1385.1999999999998</v>
          </cell>
          <cell r="W65">
            <v>0</v>
          </cell>
          <cell r="X65">
            <v>1385.1999999999998</v>
          </cell>
          <cell r="AA65">
            <v>0</v>
          </cell>
          <cell r="AB65">
            <v>1385.1999999999998</v>
          </cell>
        </row>
      </sheetData>
      <sheetData sheetId="32">
        <row r="39">
          <cell r="L39">
            <v>1965.1784</v>
          </cell>
        </row>
        <row r="41">
          <cell r="L41">
            <v>1965.0884</v>
          </cell>
        </row>
        <row r="42">
          <cell r="L42">
            <v>1965.1784</v>
          </cell>
        </row>
      </sheetData>
      <sheetData sheetId="33">
        <row r="25">
          <cell r="T25">
            <v>-0.03</v>
          </cell>
          <cell r="W25">
            <v>0.03</v>
          </cell>
          <cell r="Z25">
            <v>0.04</v>
          </cell>
          <cell r="AD25">
            <v>0.04</v>
          </cell>
        </row>
        <row r="26">
          <cell r="W26">
            <v>0.01</v>
          </cell>
          <cell r="Z26">
            <v>0.01</v>
          </cell>
          <cell r="AD26">
            <v>0.01</v>
          </cell>
        </row>
        <row r="27">
          <cell r="J27">
            <v>1956.7</v>
          </cell>
          <cell r="N27">
            <v>1972.5447000000001</v>
          </cell>
          <cell r="Q27">
            <v>1965.1784</v>
          </cell>
          <cell r="S27">
            <v>1965.1784</v>
          </cell>
          <cell r="T27">
            <v>-7.3663000000001375</v>
          </cell>
          <cell r="U27">
            <v>1965.0884</v>
          </cell>
          <cell r="W27">
            <v>1965.0884</v>
          </cell>
          <cell r="X27">
            <v>1965.1784</v>
          </cell>
          <cell r="Z27">
            <v>1965.1784</v>
          </cell>
          <cell r="AD27">
            <v>1965.1784</v>
          </cell>
        </row>
        <row r="28">
          <cell r="N28">
            <v>0.00894903447172096</v>
          </cell>
          <cell r="S28">
            <v>-0.00373441473848483</v>
          </cell>
          <cell r="W28">
            <v>-0.0037800410809448602</v>
          </cell>
          <cell r="Z28">
            <v>4.579946632422142E-05</v>
          </cell>
          <cell r="AD28">
            <v>4.579946632422142E-05</v>
          </cell>
        </row>
        <row r="29">
          <cell r="W29">
            <v>0.75</v>
          </cell>
          <cell r="AD29">
            <v>0</v>
          </cell>
        </row>
        <row r="30">
          <cell r="J30">
            <v>1</v>
          </cell>
          <cell r="N30">
            <v>1</v>
          </cell>
          <cell r="W30">
            <v>1.0168091190823203</v>
          </cell>
          <cell r="Z30">
            <v>1.0296</v>
          </cell>
          <cell r="AD30">
            <v>1.0296</v>
          </cell>
        </row>
        <row r="35">
          <cell r="J35">
            <v>0</v>
          </cell>
          <cell r="N35">
            <v>0</v>
          </cell>
          <cell r="Q35">
            <v>16591.177</v>
          </cell>
          <cell r="S35">
            <v>0</v>
          </cell>
          <cell r="T35">
            <v>-19382.457000000002</v>
          </cell>
          <cell r="V35">
            <v>18043.61</v>
          </cell>
          <cell r="W35">
            <v>18043.61</v>
          </cell>
          <cell r="Y35">
            <v>18578.338992588553</v>
          </cell>
          <cell r="Z35">
            <v>18577.700856000003</v>
          </cell>
          <cell r="AA35">
            <v>18577.700856000003</v>
          </cell>
          <cell r="AB35">
            <v>6787.92096076132</v>
          </cell>
          <cell r="AC35">
            <v>11789.779895238684</v>
          </cell>
          <cell r="AD35">
            <v>17569.794590699395</v>
          </cell>
          <cell r="AE35">
            <v>6419.65213580029</v>
          </cell>
          <cell r="AF35">
            <v>11150.142454899105</v>
          </cell>
        </row>
        <row r="36">
          <cell r="S36">
            <v>0</v>
          </cell>
          <cell r="T36">
            <v>0</v>
          </cell>
          <cell r="W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S37">
            <v>0</v>
          </cell>
          <cell r="T37">
            <v>-19382.457000000002</v>
          </cell>
          <cell r="W37">
            <v>18043.61</v>
          </cell>
          <cell r="Z37">
            <v>18577.700856000003</v>
          </cell>
          <cell r="AA37">
            <v>18577.700856000003</v>
          </cell>
          <cell r="AB37">
            <v>6787.92096076132</v>
          </cell>
          <cell r="AC37">
            <v>11789.779895238684</v>
          </cell>
          <cell r="AD37">
            <v>17569.794590699395</v>
          </cell>
          <cell r="AE37">
            <v>6419.65213580029</v>
          </cell>
          <cell r="AF37">
            <v>11150.142454899105</v>
          </cell>
        </row>
        <row r="38">
          <cell r="Q38">
            <v>1449.4616810648697</v>
          </cell>
          <cell r="S38">
            <v>1449.4616810648697</v>
          </cell>
          <cell r="T38">
            <v>683.4816810648696</v>
          </cell>
          <cell r="V38">
            <v>1882.8</v>
          </cell>
          <cell r="W38">
            <v>1882.8</v>
          </cell>
          <cell r="X38">
            <v>1938.5974677598178</v>
          </cell>
          <cell r="Y38">
            <v>1938.5974677598176</v>
          </cell>
          <cell r="Z38">
            <v>1938.53088</v>
          </cell>
          <cell r="AA38">
            <v>1938.53088</v>
          </cell>
          <cell r="AB38">
            <v>708.3004778379388</v>
          </cell>
          <cell r="AC38">
            <v>1230.2304021620612</v>
          </cell>
          <cell r="AD38">
            <v>1833.3586934858834</v>
          </cell>
          <cell r="AE38">
            <v>669.8726608081633</v>
          </cell>
          <cell r="AF38">
            <v>1163.48603267772</v>
          </cell>
        </row>
        <row r="39">
          <cell r="J39">
            <v>0</v>
          </cell>
          <cell r="N39">
            <v>0</v>
          </cell>
          <cell r="S39">
            <v>5408.417</v>
          </cell>
          <cell r="T39">
            <v>-1629.438</v>
          </cell>
          <cell r="W39">
            <v>6913.46</v>
          </cell>
          <cell r="Z39">
            <v>7118.098416</v>
          </cell>
          <cell r="AA39">
            <v>7118.098416</v>
          </cell>
          <cell r="AB39">
            <v>2600.811037557615</v>
          </cell>
          <cell r="AC39">
            <v>4517.2873784423855</v>
          </cell>
          <cell r="AD39">
            <v>6731.916291197638</v>
          </cell>
          <cell r="AE39">
            <v>2459.707799867647</v>
          </cell>
          <cell r="AF39">
            <v>4272.208491329991</v>
          </cell>
        </row>
        <row r="40">
          <cell r="Q40">
            <v>5536.472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</row>
        <row r="41">
          <cell r="J41">
            <v>0</v>
          </cell>
          <cell r="N41">
            <v>0</v>
          </cell>
          <cell r="S41">
            <v>5408.417</v>
          </cell>
          <cell r="T41">
            <v>-1629.438</v>
          </cell>
          <cell r="W41">
            <v>6913.46</v>
          </cell>
          <cell r="Z41">
            <v>7118.098416</v>
          </cell>
          <cell r="AA41">
            <v>7118.098416</v>
          </cell>
          <cell r="AB41">
            <v>2600.811037557615</v>
          </cell>
          <cell r="AC41">
            <v>4517.2873784423855</v>
          </cell>
          <cell r="AD41">
            <v>6731.916291197638</v>
          </cell>
          <cell r="AE41">
            <v>2459.707799867647</v>
          </cell>
          <cell r="AF41">
            <v>4272.208491329991</v>
          </cell>
        </row>
        <row r="42">
          <cell r="S42">
            <v>0</v>
          </cell>
          <cell r="T42">
            <v>0</v>
          </cell>
          <cell r="W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S43">
            <v>896.215</v>
          </cell>
          <cell r="T43">
            <v>-7.5</v>
          </cell>
          <cell r="W43">
            <v>903.72</v>
          </cell>
          <cell r="Z43">
            <v>930.4701120000001</v>
          </cell>
          <cell r="AA43">
            <v>930.4701120000002</v>
          </cell>
          <cell r="AB43">
            <v>339.9752006754314</v>
          </cell>
          <cell r="AC43">
            <v>590.4949113245689</v>
          </cell>
          <cell r="AD43">
            <v>879.9888031002033</v>
          </cell>
          <cell r="AE43">
            <v>321.53033833946967</v>
          </cell>
          <cell r="AF43">
            <v>558.4584647607337</v>
          </cell>
        </row>
        <row r="44">
          <cell r="S44">
            <v>0</v>
          </cell>
          <cell r="T44">
            <v>0</v>
          </cell>
          <cell r="W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S45">
            <v>0</v>
          </cell>
          <cell r="T45">
            <v>0</v>
          </cell>
          <cell r="W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S46">
            <v>0</v>
          </cell>
          <cell r="T46">
            <v>0</v>
          </cell>
          <cell r="W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S47">
            <v>4512.202</v>
          </cell>
          <cell r="T47">
            <v>-1621.938</v>
          </cell>
          <cell r="W47">
            <v>6009.74</v>
          </cell>
          <cell r="Z47">
            <v>6187.628304</v>
          </cell>
          <cell r="AA47">
            <v>6187.628304</v>
          </cell>
          <cell r="AB47">
            <v>2260.8358368821832</v>
          </cell>
          <cell r="AC47">
            <v>3926.7924671178166</v>
          </cell>
          <cell r="AD47">
            <v>5851.927488097435</v>
          </cell>
          <cell r="AE47">
            <v>2138.177461528177</v>
          </cell>
          <cell r="AF47">
            <v>3713.7500265692584</v>
          </cell>
        </row>
        <row r="48">
          <cell r="S48">
            <v>0</v>
          </cell>
          <cell r="T48">
            <v>0</v>
          </cell>
          <cell r="W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S49">
            <v>0</v>
          </cell>
          <cell r="T49">
            <v>0</v>
          </cell>
          <cell r="W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S50">
            <v>0</v>
          </cell>
          <cell r="T50">
            <v>0</v>
          </cell>
          <cell r="W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S51">
            <v>0</v>
          </cell>
          <cell r="T51">
            <v>0</v>
          </cell>
          <cell r="W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AC52">
            <v>0</v>
          </cell>
          <cell r="AD52">
            <v>0</v>
          </cell>
          <cell r="AE52">
            <v>0</v>
          </cell>
        </row>
        <row r="53">
          <cell r="S53">
            <v>0</v>
          </cell>
          <cell r="T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J54">
            <v>0</v>
          </cell>
          <cell r="N54">
            <v>0</v>
          </cell>
          <cell r="S54">
            <v>0</v>
          </cell>
          <cell r="T54">
            <v>0</v>
          </cell>
          <cell r="W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S55">
            <v>0</v>
          </cell>
          <cell r="T55">
            <v>0</v>
          </cell>
          <cell r="W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S56">
            <v>0</v>
          </cell>
          <cell r="T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J57">
            <v>0</v>
          </cell>
          <cell r="N57">
            <v>0</v>
          </cell>
          <cell r="S57">
            <v>0</v>
          </cell>
          <cell r="T57">
            <v>0</v>
          </cell>
          <cell r="W57">
            <v>0</v>
          </cell>
          <cell r="Z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S58">
            <v>0</v>
          </cell>
          <cell r="T58">
            <v>0</v>
          </cell>
          <cell r="W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S59">
            <v>0</v>
          </cell>
          <cell r="T59">
            <v>0</v>
          </cell>
          <cell r="W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S60">
            <v>0</v>
          </cell>
          <cell r="T60">
            <v>0</v>
          </cell>
          <cell r="W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W61">
            <v>26839.87</v>
          </cell>
          <cell r="Z61">
            <v>27634.330152000002</v>
          </cell>
          <cell r="AB61">
            <v>10097.032476156874</v>
          </cell>
          <cell r="AC61">
            <v>17537.297675843132</v>
          </cell>
          <cell r="AD61">
            <v>26135.069575382917</v>
          </cell>
          <cell r="AE61">
            <v>9549.2325964761</v>
          </cell>
          <cell r="AF61">
            <v>16585.836978906817</v>
          </cell>
        </row>
        <row r="62">
          <cell r="AA62">
            <v>27634.330152000002</v>
          </cell>
          <cell r="AB62">
            <v>0</v>
          </cell>
          <cell r="AC62">
            <v>27634.330152000002</v>
          </cell>
          <cell r="AD62">
            <v>0</v>
          </cell>
          <cell r="AE62">
            <v>0</v>
          </cell>
          <cell r="AF62">
            <v>0</v>
          </cell>
        </row>
        <row r="63">
          <cell r="W63">
            <v>18787.909</v>
          </cell>
          <cell r="AA63">
            <v>27634.330152000002</v>
          </cell>
          <cell r="AB63">
            <v>0</v>
          </cell>
          <cell r="AC63">
            <v>27634.330152000002</v>
          </cell>
          <cell r="AD63">
            <v>0</v>
          </cell>
          <cell r="AE63">
            <v>0</v>
          </cell>
          <cell r="AF63">
            <v>0</v>
          </cell>
        </row>
        <row r="64">
          <cell r="S64">
            <v>0</v>
          </cell>
          <cell r="W64">
            <v>0</v>
          </cell>
          <cell r="Z64">
            <v>108496.9575263196</v>
          </cell>
          <cell r="AA64">
            <v>108496.9575263196</v>
          </cell>
          <cell r="AB64">
            <v>39642.62197353015</v>
          </cell>
          <cell r="AC64">
            <v>68854.33555278945</v>
          </cell>
          <cell r="AD64">
            <v>102610.6121650467</v>
          </cell>
        </row>
        <row r="65">
          <cell r="J65">
            <v>0</v>
          </cell>
          <cell r="N65">
            <v>0</v>
          </cell>
          <cell r="Q65">
            <v>28985.52768106487</v>
          </cell>
          <cell r="S65">
            <v>6857.87868106487</v>
          </cell>
          <cell r="T65">
            <v>-20328.41331893513</v>
          </cell>
          <cell r="V65">
            <v>26839.87</v>
          </cell>
          <cell r="W65">
            <v>18787.909</v>
          </cell>
          <cell r="Y65">
            <v>27635.27938017989</v>
          </cell>
          <cell r="Z65">
            <v>136131.2876783196</v>
          </cell>
          <cell r="AA65">
            <v>136131.2876783196</v>
          </cell>
          <cell r="AB65">
            <v>49739.65444968702</v>
          </cell>
          <cell r="AC65">
            <v>86391.63322863258</v>
          </cell>
          <cell r="AD65">
            <v>128745.68174042962</v>
          </cell>
          <cell r="AE65">
            <v>9549.2325964761</v>
          </cell>
          <cell r="AF65">
            <v>119196.44914395352</v>
          </cell>
        </row>
        <row r="69">
          <cell r="S69">
            <v>31083.896</v>
          </cell>
          <cell r="T69">
            <v>-82.6939999999995</v>
          </cell>
          <cell r="W69">
            <v>31925.519999999997</v>
          </cell>
          <cell r="Z69">
            <v>33326.07935205582</v>
          </cell>
          <cell r="AA69">
            <v>33326.07935205582</v>
          </cell>
          <cell r="AB69">
            <v>16358.650245834599</v>
          </cell>
          <cell r="AC69">
            <v>16967.42910622122</v>
          </cell>
          <cell r="AD69">
            <v>31518.021162444384</v>
          </cell>
          <cell r="AE69">
            <v>16358.650245834599</v>
          </cell>
          <cell r="AF69">
            <v>15159.370916609785</v>
          </cell>
        </row>
        <row r="70">
          <cell r="AE70">
            <v>0</v>
          </cell>
          <cell r="AF70">
            <v>0</v>
          </cell>
        </row>
        <row r="71">
          <cell r="AE71">
            <v>0</v>
          </cell>
          <cell r="AF71">
            <v>0</v>
          </cell>
        </row>
        <row r="72">
          <cell r="J72">
            <v>0</v>
          </cell>
          <cell r="N72">
            <v>0</v>
          </cell>
          <cell r="S72">
            <v>839.2536</v>
          </cell>
          <cell r="T72">
            <v>2.4536000000000513</v>
          </cell>
          <cell r="W72">
            <v>836.79962</v>
          </cell>
          <cell r="Z72">
            <v>75.95822</v>
          </cell>
          <cell r="AA72">
            <v>75.95822</v>
          </cell>
          <cell r="AB72">
            <v>27.75361696674096</v>
          </cell>
          <cell r="AC72">
            <v>48.20460303325903</v>
          </cell>
          <cell r="AD72">
            <v>71.83721673740543</v>
          </cell>
          <cell r="AE72">
            <v>26.247884656679723</v>
          </cell>
          <cell r="AF72">
            <v>45.589332080725704</v>
          </cell>
        </row>
        <row r="73">
          <cell r="J73">
            <v>0</v>
          </cell>
          <cell r="N73">
            <v>0</v>
          </cell>
          <cell r="S73">
            <v>839.2536</v>
          </cell>
          <cell r="T73">
            <v>2.4536000000000513</v>
          </cell>
          <cell r="W73">
            <v>836.79962</v>
          </cell>
          <cell r="Z73">
            <v>75.95822</v>
          </cell>
          <cell r="AA73">
            <v>75.95822</v>
          </cell>
          <cell r="AB73">
            <v>27.75361696674096</v>
          </cell>
          <cell r="AC73">
            <v>48.20460303325903</v>
          </cell>
          <cell r="AD73">
            <v>71.83721673740543</v>
          </cell>
          <cell r="AE73">
            <v>26.247884656679723</v>
          </cell>
          <cell r="AF73">
            <v>45.589332080725704</v>
          </cell>
        </row>
        <row r="74">
          <cell r="S74">
            <v>803.7396200000001</v>
          </cell>
          <cell r="T74">
            <v>-0.00037999999995008693</v>
          </cell>
          <cell r="W74">
            <v>803.7396200000001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S75">
            <v>0</v>
          </cell>
          <cell r="T75">
            <v>0</v>
          </cell>
          <cell r="W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S76">
            <v>0</v>
          </cell>
          <cell r="T76">
            <v>0</v>
          </cell>
          <cell r="W76">
            <v>0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</row>
        <row r="77">
          <cell r="S77">
            <v>35.51398</v>
          </cell>
          <cell r="T77">
            <v>2.4539799999999943</v>
          </cell>
          <cell r="W77">
            <v>33.06</v>
          </cell>
          <cell r="Z77">
            <v>75.95822</v>
          </cell>
          <cell r="AA77">
            <v>75.95822</v>
          </cell>
          <cell r="AB77">
            <v>27.75361696674096</v>
          </cell>
          <cell r="AC77">
            <v>48.20460303325903</v>
          </cell>
          <cell r="AD77">
            <v>71.83721673740543</v>
          </cell>
          <cell r="AE77">
            <v>26.247884656679723</v>
          </cell>
          <cell r="AF77">
            <v>45.589332080725704</v>
          </cell>
        </row>
        <row r="78">
          <cell r="S78">
            <v>0</v>
          </cell>
          <cell r="T78">
            <v>0</v>
          </cell>
          <cell r="W78">
            <v>0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</row>
        <row r="79">
          <cell r="J79">
            <v>0</v>
          </cell>
          <cell r="N79">
            <v>0</v>
          </cell>
          <cell r="S79">
            <v>0</v>
          </cell>
          <cell r="T79">
            <v>0</v>
          </cell>
          <cell r="W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S80">
            <v>0</v>
          </cell>
          <cell r="T80">
            <v>0</v>
          </cell>
          <cell r="W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S81">
            <v>0</v>
          </cell>
          <cell r="T81">
            <v>0</v>
          </cell>
          <cell r="W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S82">
            <v>0</v>
          </cell>
          <cell r="T82">
            <v>0</v>
          </cell>
          <cell r="W82">
            <v>0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</row>
        <row r="83">
          <cell r="J83">
            <v>0</v>
          </cell>
          <cell r="N83">
            <v>0</v>
          </cell>
          <cell r="S83">
            <v>2515.71086932</v>
          </cell>
          <cell r="T83">
            <v>353.4508693199996</v>
          </cell>
          <cell r="W83">
            <v>2447.15</v>
          </cell>
          <cell r="Z83">
            <v>2341.912027956112</v>
          </cell>
          <cell r="AA83">
            <v>2341.912027956112</v>
          </cell>
          <cell r="AB83">
            <v>855.6878951836612</v>
          </cell>
          <cell r="AC83">
            <v>1486.224132772451</v>
          </cell>
          <cell r="AD83">
            <v>2214.8549812281003</v>
          </cell>
          <cell r="AE83">
            <v>809.2637871962105</v>
          </cell>
          <cell r="AF83">
            <v>1405.5911940318897</v>
          </cell>
        </row>
        <row r="84">
          <cell r="S84">
            <v>2512.90586932</v>
          </cell>
          <cell r="T84">
            <v>350.64586931999975</v>
          </cell>
          <cell r="W84">
            <v>2447.15</v>
          </cell>
          <cell r="Z84">
            <v>2341.912027956112</v>
          </cell>
          <cell r="AA84">
            <v>2341.912027956112</v>
          </cell>
          <cell r="AB84">
            <v>855.6878951836612</v>
          </cell>
          <cell r="AC84">
            <v>1486.224132772451</v>
          </cell>
          <cell r="AD84">
            <v>2214.8549812281003</v>
          </cell>
          <cell r="AE84">
            <v>809.2637871962105</v>
          </cell>
          <cell r="AF84">
            <v>1405.5911940318897</v>
          </cell>
        </row>
        <row r="85">
          <cell r="S85">
            <v>2.805</v>
          </cell>
          <cell r="T85">
            <v>2.805</v>
          </cell>
          <cell r="W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S86">
            <v>0</v>
          </cell>
          <cell r="T86">
            <v>0</v>
          </cell>
          <cell r="W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S87">
            <v>0</v>
          </cell>
          <cell r="T87">
            <v>0</v>
          </cell>
          <cell r="W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T88">
            <v>-231.33</v>
          </cell>
          <cell r="W88">
            <v>568.61</v>
          </cell>
          <cell r="Z88">
            <v>581.559264</v>
          </cell>
          <cell r="AA88">
            <v>581.559264</v>
          </cell>
          <cell r="AB88">
            <v>212.49014335138165</v>
          </cell>
          <cell r="AC88">
            <v>369.0691206486183</v>
          </cell>
          <cell r="AD88">
            <v>550.007608045765</v>
          </cell>
          <cell r="AE88">
            <v>200.96179824244902</v>
          </cell>
          <cell r="AF88">
            <v>349.04580980331593</v>
          </cell>
        </row>
        <row r="89">
          <cell r="S89">
            <v>0</v>
          </cell>
          <cell r="T89">
            <v>-736.0000000000001</v>
          </cell>
          <cell r="W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S90">
            <v>0</v>
          </cell>
          <cell r="T90">
            <v>-184</v>
          </cell>
          <cell r="W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T91">
            <v>-184</v>
          </cell>
          <cell r="W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A92">
            <v>0</v>
          </cell>
          <cell r="AD92">
            <v>0</v>
          </cell>
          <cell r="AE92">
            <v>0</v>
          </cell>
        </row>
        <row r="93">
          <cell r="S93">
            <v>0</v>
          </cell>
          <cell r="T93">
            <v>0</v>
          </cell>
          <cell r="W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S94">
            <v>266.134</v>
          </cell>
          <cell r="T94">
            <v>-37.15599487329996</v>
          </cell>
          <cell r="W94">
            <v>317.2399236499999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S95">
            <v>5978.006879999999</v>
          </cell>
          <cell r="T95">
            <v>1319.4579801333348</v>
          </cell>
          <cell r="W95">
            <v>4905.948899866666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S96">
            <v>0</v>
          </cell>
          <cell r="T96">
            <v>0</v>
          </cell>
          <cell r="W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S97">
            <v>0</v>
          </cell>
          <cell r="T97">
            <v>0</v>
          </cell>
          <cell r="W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S98">
            <v>0</v>
          </cell>
          <cell r="T98">
            <v>0</v>
          </cell>
          <cell r="W98">
            <v>0</v>
          </cell>
          <cell r="Z98">
            <v>1302.9946</v>
          </cell>
          <cell r="AA98">
            <v>1302.9946</v>
          </cell>
          <cell r="AB98">
            <v>476.08821057328424</v>
          </cell>
          <cell r="AC98">
            <v>826.9063894267158</v>
          </cell>
          <cell r="AD98">
            <v>1232.3025143015318</v>
          </cell>
          <cell r="AE98">
            <v>450.2587339339513</v>
          </cell>
          <cell r="AF98">
            <v>782.0437803675804</v>
          </cell>
        </row>
        <row r="99">
          <cell r="S99">
            <v>0</v>
          </cell>
          <cell r="T99">
            <v>0</v>
          </cell>
          <cell r="W99">
            <v>0</v>
          </cell>
          <cell r="Z99">
            <v>108496.9575263196</v>
          </cell>
          <cell r="AA99">
            <v>108496.9575263196</v>
          </cell>
          <cell r="AB99">
            <v>39642.62197353015</v>
          </cell>
          <cell r="AC99">
            <v>68854.33555278945</v>
          </cell>
          <cell r="AD99">
            <v>102610.6121650467</v>
          </cell>
          <cell r="AE99">
            <v>37491.86890834878</v>
          </cell>
          <cell r="AF99">
            <v>65118.74325669792</v>
          </cell>
        </row>
        <row r="100">
          <cell r="S100">
            <v>0</v>
          </cell>
          <cell r="T100">
            <v>0</v>
          </cell>
          <cell r="W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J101">
            <v>0</v>
          </cell>
          <cell r="N101">
            <v>0</v>
          </cell>
          <cell r="S101">
            <v>40683.00134932</v>
          </cell>
          <cell r="T101">
            <v>404.1824545800348</v>
          </cell>
          <cell r="W101">
            <v>41001.26844351666</v>
          </cell>
          <cell r="Z101">
            <v>146125.46099033154</v>
          </cell>
          <cell r="AA101">
            <v>146125.46099033154</v>
          </cell>
          <cell r="AB101">
            <v>57573.29208543982</v>
          </cell>
          <cell r="AC101">
            <v>88552.16890489172</v>
          </cell>
          <cell r="AD101">
            <v>138197.6356478039</v>
          </cell>
          <cell r="AE101">
            <v>55337.25135821267</v>
          </cell>
          <cell r="AF101">
            <v>82860.38428959122</v>
          </cell>
        </row>
        <row r="102">
          <cell r="J102">
            <v>0</v>
          </cell>
          <cell r="N102">
            <v>0</v>
          </cell>
          <cell r="Q102">
            <v>70104.40903038486</v>
          </cell>
          <cell r="S102">
            <v>47540.88003038487</v>
          </cell>
          <cell r="T102">
            <v>-19924.230864355097</v>
          </cell>
          <cell r="V102">
            <v>67841.13404351666</v>
          </cell>
          <cell r="W102">
            <v>59789.17744351666</v>
          </cell>
          <cell r="Y102">
            <v>73006.33097995224</v>
          </cell>
          <cell r="Z102">
            <v>282256.74866865115</v>
          </cell>
          <cell r="AA102">
            <v>282256.74866865115</v>
          </cell>
          <cell r="AB102">
            <v>107312.94653512683</v>
          </cell>
          <cell r="AC102">
            <v>174943.8021335243</v>
          </cell>
          <cell r="AD102">
            <v>266943.3173882335</v>
          </cell>
          <cell r="AE102">
            <v>64886.48395468877</v>
          </cell>
          <cell r="AF102">
            <v>202056.83343354473</v>
          </cell>
        </row>
        <row r="103">
          <cell r="J103">
            <v>0</v>
          </cell>
          <cell r="N103">
            <v>0</v>
          </cell>
          <cell r="Q103">
            <v>0</v>
          </cell>
          <cell r="S103">
            <v>0</v>
          </cell>
          <cell r="T103">
            <v>0</v>
          </cell>
          <cell r="V103">
            <v>-32533.93</v>
          </cell>
          <cell r="W103">
            <v>-32533.93</v>
          </cell>
          <cell r="Y103">
            <v>-32243.033361779606</v>
          </cell>
          <cell r="Z103">
            <v>-134459.23154855665</v>
          </cell>
          <cell r="AA103">
            <v>-134459.23154855665</v>
          </cell>
          <cell r="AB103">
            <v>-49128.71852501248</v>
          </cell>
          <cell r="AC103">
            <v>-85330.51302354416</v>
          </cell>
          <cell r="AD103">
            <v>-127164.34059537791</v>
          </cell>
          <cell r="AE103">
            <v>-46463.31102430135</v>
          </cell>
          <cell r="AF103">
            <v>-80701.02957107656</v>
          </cell>
        </row>
        <row r="104">
          <cell r="J104">
            <v>0</v>
          </cell>
          <cell r="N104">
            <v>0</v>
          </cell>
          <cell r="S104">
            <v>0</v>
          </cell>
          <cell r="T104">
            <v>0</v>
          </cell>
          <cell r="W104">
            <v>-32533.93</v>
          </cell>
          <cell r="Z104">
            <v>-134459.23154855665</v>
          </cell>
          <cell r="AA104">
            <v>-134459.23154855665</v>
          </cell>
          <cell r="AB104">
            <v>-49128.71852501248</v>
          </cell>
          <cell r="AC104">
            <v>-85330.51302354416</v>
          </cell>
          <cell r="AD104">
            <v>-127164.34059537791</v>
          </cell>
          <cell r="AE104">
            <v>-46463.31102430135</v>
          </cell>
          <cell r="AF104">
            <v>-80701.02957107656</v>
          </cell>
        </row>
        <row r="105">
          <cell r="S105">
            <v>0</v>
          </cell>
          <cell r="T105">
            <v>0</v>
          </cell>
          <cell r="W105">
            <v>0</v>
          </cell>
          <cell r="Z105">
            <v>-1253.736789507192</v>
          </cell>
          <cell r="AA105">
            <v>-1253.736789507192</v>
          </cell>
          <cell r="AB105">
            <v>-458.09039012623185</v>
          </cell>
          <cell r="AC105">
            <v>-795.6463993809602</v>
          </cell>
          <cell r="AD105">
            <v>-1185.7171150072634</v>
          </cell>
          <cell r="AE105">
            <v>-433.23735918009567</v>
          </cell>
          <cell r="AF105">
            <v>-752.4797558271678</v>
          </cell>
        </row>
        <row r="106">
          <cell r="S106">
            <v>0</v>
          </cell>
          <cell r="T106">
            <v>0</v>
          </cell>
          <cell r="W106">
            <v>0</v>
          </cell>
          <cell r="Z106">
            <v>432.96024534613207</v>
          </cell>
          <cell r="AA106">
            <v>432.96024534613207</v>
          </cell>
          <cell r="AB106">
            <v>158.19502894041935</v>
          </cell>
          <cell r="AC106">
            <v>274.76521640571275</v>
          </cell>
          <cell r="AD106">
            <v>409.4706140245298</v>
          </cell>
          <cell r="AE106">
            <v>149.612386661681</v>
          </cell>
          <cell r="AF106">
            <v>259.8582273628488</v>
          </cell>
        </row>
        <row r="107">
          <cell r="S107">
            <v>0</v>
          </cell>
          <cell r="T107">
            <v>0</v>
          </cell>
          <cell r="W107">
            <v>0</v>
          </cell>
          <cell r="Z107">
            <v>-102063.11236949278</v>
          </cell>
          <cell r="AA107">
            <v>-102063.11236949278</v>
          </cell>
          <cell r="AB107">
            <v>-37291.823414718565</v>
          </cell>
          <cell r="AC107">
            <v>-64771.288954774216</v>
          </cell>
          <cell r="AD107">
            <v>-96525.82596302834</v>
          </cell>
          <cell r="AE107">
            <v>-35268.60952213188</v>
          </cell>
          <cell r="AF107">
            <v>-61257.21644089646</v>
          </cell>
        </row>
        <row r="108">
          <cell r="S108">
            <v>0</v>
          </cell>
          <cell r="T108">
            <v>0</v>
          </cell>
          <cell r="W108">
            <v>-32533.93</v>
          </cell>
          <cell r="Z108">
            <v>-31575.342634902816</v>
          </cell>
          <cell r="AA108">
            <v>-31575.342634902816</v>
          </cell>
          <cell r="AB108">
            <v>-11536.999749108101</v>
          </cell>
          <cell r="AC108">
            <v>-20038.342885794715</v>
          </cell>
          <cell r="AD108">
            <v>-29862.268131366847</v>
          </cell>
          <cell r="AE108">
            <v>-10911.076529651047</v>
          </cell>
          <cell r="AF108">
            <v>-18951.1916017158</v>
          </cell>
        </row>
        <row r="109">
          <cell r="S109">
            <v>0</v>
          </cell>
          <cell r="T109">
            <v>0</v>
          </cell>
          <cell r="W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S110">
            <v>0</v>
          </cell>
          <cell r="T110">
            <v>0</v>
          </cell>
          <cell r="W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S111">
            <v>0</v>
          </cell>
          <cell r="T111">
            <v>0</v>
          </cell>
          <cell r="W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S112">
            <v>0</v>
          </cell>
          <cell r="T112">
            <v>0</v>
          </cell>
          <cell r="W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S113">
            <v>0</v>
          </cell>
          <cell r="T113">
            <v>0</v>
          </cell>
          <cell r="W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J114">
            <v>0</v>
          </cell>
          <cell r="N114">
            <v>0</v>
          </cell>
          <cell r="S114">
            <v>0</v>
          </cell>
          <cell r="T114">
            <v>0</v>
          </cell>
          <cell r="W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7">
          <cell r="S117">
            <v>0</v>
          </cell>
          <cell r="T117">
            <v>0</v>
          </cell>
          <cell r="W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T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T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J120">
            <v>0</v>
          </cell>
          <cell r="N120">
            <v>0</v>
          </cell>
          <cell r="S120">
            <v>47540.88003038487</v>
          </cell>
          <cell r="T120">
            <v>-19924.230864355097</v>
          </cell>
          <cell r="W120">
            <v>27255.24744351666</v>
          </cell>
          <cell r="Z120">
            <v>147797.5171200945</v>
          </cell>
          <cell r="AA120">
            <v>147797.5171200945</v>
          </cell>
          <cell r="AB120">
            <v>58184.228010114355</v>
          </cell>
          <cell r="AC120">
            <v>89613.28910998013</v>
          </cell>
          <cell r="AD120">
            <v>139778.9767928556</v>
          </cell>
          <cell r="AE120">
            <v>18423.17293038742</v>
          </cell>
          <cell r="AF120">
            <v>121355.80386246818</v>
          </cell>
        </row>
        <row r="121">
          <cell r="S121">
            <v>0</v>
          </cell>
          <cell r="T121">
            <v>-19924.230864355097</v>
          </cell>
          <cell r="W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S122">
            <v>15409.74658583572</v>
          </cell>
          <cell r="T122">
            <v>0</v>
          </cell>
          <cell r="W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J123">
            <v>0</v>
          </cell>
          <cell r="N123">
            <v>0</v>
          </cell>
          <cell r="Q123">
            <v>85514.15561622058</v>
          </cell>
          <cell r="S123">
            <v>62950.62661622059</v>
          </cell>
          <cell r="T123">
            <v>-22563.528999999995</v>
          </cell>
          <cell r="V123">
            <v>54024.665395516655</v>
          </cell>
          <cell r="W123">
            <v>27255.24744351666</v>
          </cell>
          <cell r="Y123">
            <v>61688.58241817264</v>
          </cell>
          <cell r="Z123">
            <v>147797.5171200945</v>
          </cell>
          <cell r="AA123">
            <v>147797.5171200945</v>
          </cell>
          <cell r="AB123">
            <v>58184.228010114355</v>
          </cell>
          <cell r="AC123">
            <v>89613.28910998013</v>
          </cell>
          <cell r="AD123">
            <v>139778.9767928556</v>
          </cell>
          <cell r="AE123">
            <v>18423.17293038742</v>
          </cell>
          <cell r="AF123">
            <v>121355.80386246818</v>
          </cell>
        </row>
      </sheetData>
      <sheetData sheetId="39">
        <row r="17">
          <cell r="M17">
            <v>81.797</v>
          </cell>
          <cell r="T17">
            <v>78.14088</v>
          </cell>
          <cell r="U17">
            <v>39.07044</v>
          </cell>
          <cell r="V17">
            <v>39.07044</v>
          </cell>
          <cell r="AA17">
            <v>82.66</v>
          </cell>
          <cell r="AB17">
            <v>40.699999999999996</v>
          </cell>
          <cell r="AC17">
            <v>41.96</v>
          </cell>
          <cell r="AD17">
            <v>1.057832980637024</v>
          </cell>
        </row>
        <row r="18">
          <cell r="M18">
            <v>81.797</v>
          </cell>
          <cell r="T18">
            <v>11.2836</v>
          </cell>
          <cell r="U18">
            <v>5.6418</v>
          </cell>
          <cell r="V18">
            <v>5.6418</v>
          </cell>
          <cell r="AA18">
            <v>11.48</v>
          </cell>
          <cell r="AB18">
            <v>5.75</v>
          </cell>
          <cell r="AC18">
            <v>5.73</v>
          </cell>
          <cell r="AD18">
            <v>1.0174057924775781</v>
          </cell>
        </row>
        <row r="19">
          <cell r="M19">
            <v>100</v>
          </cell>
          <cell r="N19">
            <v>0</v>
          </cell>
          <cell r="O19">
            <v>0</v>
          </cell>
          <cell r="T19">
            <v>14.440072853031602</v>
          </cell>
          <cell r="U19">
            <v>14.440072853031602</v>
          </cell>
          <cell r="V19">
            <v>14.440072853031602</v>
          </cell>
          <cell r="AA19">
            <v>13.888216791676749</v>
          </cell>
          <cell r="AB19">
            <v>14.127764127764127</v>
          </cell>
          <cell r="AC19">
            <v>13.6558627264061</v>
          </cell>
          <cell r="AD19">
            <v>0.9617830140490604</v>
          </cell>
        </row>
        <row r="20">
          <cell r="M20">
            <v>0</v>
          </cell>
          <cell r="T20">
            <v>0</v>
          </cell>
          <cell r="U20">
            <v>0</v>
          </cell>
          <cell r="V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M21">
            <v>0</v>
          </cell>
          <cell r="T21">
            <v>11.2836</v>
          </cell>
          <cell r="U21">
            <v>5.6418</v>
          </cell>
          <cell r="V21">
            <v>5.6418</v>
          </cell>
          <cell r="AA21">
            <v>11.48</v>
          </cell>
          <cell r="AB21">
            <v>5.75</v>
          </cell>
          <cell r="AC21">
            <v>5.73</v>
          </cell>
          <cell r="AD21">
            <v>1.0174057924775781</v>
          </cell>
        </row>
        <row r="22">
          <cell r="M22">
            <v>0</v>
          </cell>
          <cell r="T22">
            <v>0</v>
          </cell>
          <cell r="U22">
            <v>0</v>
          </cell>
          <cell r="V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M23">
            <v>0</v>
          </cell>
          <cell r="T23">
            <v>71.18</v>
          </cell>
          <cell r="U23">
            <v>35.59</v>
          </cell>
          <cell r="V23">
            <v>35.59</v>
          </cell>
          <cell r="AA23">
            <v>71.18</v>
          </cell>
          <cell r="AB23">
            <v>35.59</v>
          </cell>
          <cell r="AC23">
            <v>35.59</v>
          </cell>
          <cell r="AD23">
            <v>1</v>
          </cell>
        </row>
        <row r="24">
          <cell r="M24">
            <v>0</v>
          </cell>
          <cell r="T24">
            <v>0</v>
          </cell>
          <cell r="U24">
            <v>0</v>
          </cell>
          <cell r="V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M25">
            <v>0</v>
          </cell>
          <cell r="T25">
            <v>0</v>
          </cell>
          <cell r="U25">
            <v>0</v>
          </cell>
          <cell r="V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M26">
            <v>0</v>
          </cell>
          <cell r="T26">
            <v>0</v>
          </cell>
          <cell r="U26">
            <v>0</v>
          </cell>
          <cell r="V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M27">
            <v>0</v>
          </cell>
          <cell r="T27">
            <v>0</v>
          </cell>
          <cell r="U27">
            <v>0</v>
          </cell>
          <cell r="V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M28">
            <v>81.797</v>
          </cell>
          <cell r="T28">
            <v>78.14088</v>
          </cell>
          <cell r="U28">
            <v>5.93</v>
          </cell>
          <cell r="V28">
            <v>5.93</v>
          </cell>
          <cell r="AA28">
            <v>12.542</v>
          </cell>
          <cell r="AB28">
            <v>12.2659</v>
          </cell>
          <cell r="AC28">
            <v>12.8142</v>
          </cell>
          <cell r="AD28">
            <v>0.1605049751167379</v>
          </cell>
        </row>
        <row r="29">
          <cell r="M29">
            <v>81.797</v>
          </cell>
          <cell r="T29">
            <v>11.2836</v>
          </cell>
          <cell r="U29">
            <v>0.8402</v>
          </cell>
          <cell r="V29">
            <v>0.8402</v>
          </cell>
          <cell r="AA29">
            <v>1.709</v>
          </cell>
          <cell r="AB29">
            <v>1.709</v>
          </cell>
          <cell r="AC29">
            <v>1.709</v>
          </cell>
          <cell r="AD29">
            <v>0.1514587542982736</v>
          </cell>
        </row>
        <row r="30">
          <cell r="M30">
            <v>14.186339352298983</v>
          </cell>
          <cell r="T30">
            <v>14.440072853031602</v>
          </cell>
          <cell r="U30">
            <v>14.168634064080946</v>
          </cell>
          <cell r="V30">
            <v>14.168634064080946</v>
          </cell>
          <cell r="AA30">
            <v>13.62621591452719</v>
          </cell>
          <cell r="AB30">
            <v>13.932936025892923</v>
          </cell>
          <cell r="AC30">
            <v>13.33676702408266</v>
          </cell>
          <cell r="AD30">
            <v>0.9436390005239103</v>
          </cell>
        </row>
        <row r="31">
          <cell r="M31">
            <v>14.186339352298983</v>
          </cell>
          <cell r="T31">
            <v>0</v>
          </cell>
          <cell r="U31">
            <v>0</v>
          </cell>
          <cell r="V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M32">
            <v>11.604</v>
          </cell>
          <cell r="T32">
            <v>11.2836</v>
          </cell>
          <cell r="U32">
            <v>0.8402</v>
          </cell>
          <cell r="V32">
            <v>0.8402</v>
          </cell>
          <cell r="AA32">
            <v>1.709</v>
          </cell>
          <cell r="AB32">
            <v>1.709</v>
          </cell>
          <cell r="AC32">
            <v>1.709</v>
          </cell>
          <cell r="AD32">
            <v>0.1514587542982736</v>
          </cell>
        </row>
        <row r="33">
          <cell r="M33">
            <v>11.604</v>
          </cell>
          <cell r="T33">
            <v>0</v>
          </cell>
          <cell r="U33">
            <v>0</v>
          </cell>
          <cell r="V33">
            <v>0</v>
          </cell>
          <cell r="AA33">
            <v>0.588</v>
          </cell>
          <cell r="AB33">
            <v>0.588</v>
          </cell>
          <cell r="AC33">
            <v>0.588</v>
          </cell>
          <cell r="AD33">
            <v>0</v>
          </cell>
        </row>
        <row r="34">
          <cell r="M34">
            <v>12.929</v>
          </cell>
          <cell r="P34">
            <v>10.245000000000001</v>
          </cell>
          <cell r="Q34">
            <v>10.940000000000001</v>
          </cell>
          <cell r="T34">
            <v>10.940000000000001</v>
          </cell>
          <cell r="U34">
            <v>10.940000000000001</v>
          </cell>
          <cell r="V34">
            <v>10.940000000000001</v>
          </cell>
          <cell r="W34">
            <v>10.25</v>
          </cell>
          <cell r="AA34">
            <v>10.25</v>
          </cell>
          <cell r="AB34">
            <v>10.25</v>
          </cell>
          <cell r="AC34">
            <v>10.245000000000001</v>
          </cell>
          <cell r="AD34">
            <v>0.9369287020109688</v>
          </cell>
        </row>
        <row r="35">
          <cell r="M35">
            <v>12.929</v>
          </cell>
          <cell r="T35">
            <v>0</v>
          </cell>
          <cell r="U35">
            <v>0</v>
          </cell>
          <cell r="V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M36">
            <v>0</v>
          </cell>
          <cell r="T36">
            <v>0</v>
          </cell>
          <cell r="U36">
            <v>0</v>
          </cell>
          <cell r="V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M37">
            <v>0</v>
          </cell>
          <cell r="AD37">
            <v>0</v>
          </cell>
        </row>
        <row r="38">
          <cell r="M38">
            <v>1000</v>
          </cell>
          <cell r="N38">
            <v>0</v>
          </cell>
          <cell r="O38">
            <v>0</v>
          </cell>
          <cell r="T38">
            <v>1000</v>
          </cell>
          <cell r="U38">
            <v>6588.607082630691</v>
          </cell>
          <cell r="V38">
            <v>6588.607082630691</v>
          </cell>
          <cell r="AA38">
            <v>6590.65539786318</v>
          </cell>
          <cell r="AB38">
            <v>3318.1421664941013</v>
          </cell>
          <cell r="AC38">
            <v>3274.492360038083</v>
          </cell>
        </row>
        <row r="60">
          <cell r="M60">
            <v>0.5270044429951494</v>
          </cell>
          <cell r="N60">
            <v>1</v>
          </cell>
          <cell r="O60">
            <v>1</v>
          </cell>
          <cell r="T60">
            <v>1</v>
          </cell>
          <cell r="U60">
            <v>1</v>
          </cell>
          <cell r="V60">
            <v>1</v>
          </cell>
          <cell r="AA60">
            <v>0.9457464476840747</v>
          </cell>
          <cell r="AB60">
            <v>0.9457464476840747</v>
          </cell>
          <cell r="AC60">
            <v>0.9457214068125174</v>
          </cell>
        </row>
        <row r="61">
          <cell r="M61">
            <v>1</v>
          </cell>
          <cell r="N61">
            <v>1</v>
          </cell>
          <cell r="O61">
            <v>1</v>
          </cell>
          <cell r="T61">
            <v>1</v>
          </cell>
          <cell r="U61">
            <v>1</v>
          </cell>
          <cell r="V61">
            <v>1</v>
          </cell>
          <cell r="AA61">
            <v>1</v>
          </cell>
          <cell r="AB61">
            <v>1</v>
          </cell>
          <cell r="AC61">
            <v>1</v>
          </cell>
        </row>
        <row r="62">
          <cell r="M62">
            <v>40626.26287783483</v>
          </cell>
          <cell r="N62">
            <v>20313.131438917415</v>
          </cell>
          <cell r="O62">
            <v>20313.131438917415</v>
          </cell>
          <cell r="T62">
            <v>27255.24744351666</v>
          </cell>
          <cell r="U62">
            <v>0</v>
          </cell>
          <cell r="V62">
            <v>27255.24744351666</v>
          </cell>
          <cell r="AA62">
            <v>139778.9767928556</v>
          </cell>
          <cell r="AB62">
            <v>18423.17293038742</v>
          </cell>
          <cell r="AC62">
            <v>121355.80386246818</v>
          </cell>
          <cell r="AD62">
            <v>5.128516153908759</v>
          </cell>
        </row>
        <row r="63">
          <cell r="M63">
            <v>27186.29</v>
          </cell>
          <cell r="N63">
            <v>135.93145</v>
          </cell>
          <cell r="O63">
            <v>27050.35855</v>
          </cell>
          <cell r="T63">
            <v>18787.909</v>
          </cell>
          <cell r="U63">
            <v>0</v>
          </cell>
          <cell r="V63">
            <v>18787.909</v>
          </cell>
          <cell r="AA63">
            <v>128745.68174042962</v>
          </cell>
          <cell r="AB63">
            <v>9549.2325964761</v>
          </cell>
          <cell r="AC63">
            <v>119196.44914395352</v>
          </cell>
          <cell r="AD63">
            <v>6.852581718403555</v>
          </cell>
        </row>
        <row r="64">
          <cell r="M64">
            <v>40277.28287783483</v>
          </cell>
          <cell r="N64">
            <v>201.38641438917412</v>
          </cell>
          <cell r="O64">
            <v>40075.89646344565</v>
          </cell>
          <cell r="T64">
            <v>41001.26844351666</v>
          </cell>
          <cell r="U64">
            <v>0</v>
          </cell>
          <cell r="V64">
            <v>41001.26844351666</v>
          </cell>
          <cell r="AA64">
            <v>138197.6356478039</v>
          </cell>
          <cell r="AB64">
            <v>55337.25135821267</v>
          </cell>
          <cell r="AC64">
            <v>82860.38428959122</v>
          </cell>
          <cell r="AD64">
            <v>3.3705697626936817</v>
          </cell>
        </row>
        <row r="65">
          <cell r="M65">
            <v>31166.59</v>
          </cell>
          <cell r="N65">
            <v>201.38641438917412</v>
          </cell>
          <cell r="O65">
            <v>30965.203585610827</v>
          </cell>
          <cell r="T65">
            <v>27255.24744351666</v>
          </cell>
          <cell r="U65">
            <v>0</v>
          </cell>
          <cell r="V65">
            <v>27255.24744351666</v>
          </cell>
          <cell r="AA65">
            <v>31518.021162444384</v>
          </cell>
          <cell r="AB65">
            <v>16358.650245834599</v>
          </cell>
          <cell r="AC65">
            <v>15159.370916609785</v>
          </cell>
          <cell r="AD65">
            <v>1.156401945268038</v>
          </cell>
        </row>
        <row r="66">
          <cell r="M66">
            <v>-26837.31</v>
          </cell>
          <cell r="N66">
            <v>201.38641438917412</v>
          </cell>
          <cell r="O66">
            <v>-27038.696414389175</v>
          </cell>
          <cell r="T66">
            <v>-32533.93</v>
          </cell>
          <cell r="U66">
            <v>0</v>
          </cell>
          <cell r="V66">
            <v>-32533.93</v>
          </cell>
          <cell r="AA66">
            <v>-127164.34059537791</v>
          </cell>
          <cell r="AB66">
            <v>-46463.31102430135</v>
          </cell>
          <cell r="AC66">
            <v>-80701.02957107656</v>
          </cell>
          <cell r="AD66">
            <v>3.908668291699709</v>
          </cell>
        </row>
        <row r="67">
          <cell r="M67">
            <v>1</v>
          </cell>
          <cell r="N67">
            <v>0.5</v>
          </cell>
          <cell r="O67">
            <v>0.5</v>
          </cell>
          <cell r="T67">
            <v>1</v>
          </cell>
          <cell r="U67">
            <v>0</v>
          </cell>
          <cell r="V67">
            <v>1</v>
          </cell>
          <cell r="AA67">
            <v>1</v>
          </cell>
          <cell r="AB67">
            <v>0.3653800334807867</v>
          </cell>
          <cell r="AC67">
            <v>0.6346199665192134</v>
          </cell>
        </row>
        <row r="69">
          <cell r="M69">
            <v>261854.89260470535</v>
          </cell>
          <cell r="N69">
            <v>0</v>
          </cell>
          <cell r="O69">
            <v>0</v>
          </cell>
          <cell r="P69">
            <v>570232.7072587023</v>
          </cell>
          <cell r="R69">
            <v>268945.7955782804</v>
          </cell>
          <cell r="S69">
            <v>268945.7955782804</v>
          </cell>
          <cell r="T69">
            <v>207611.57406700682</v>
          </cell>
          <cell r="U69">
            <v>0</v>
          </cell>
          <cell r="V69">
            <v>415223.14813401364</v>
          </cell>
          <cell r="X69">
            <v>331408.9237249808</v>
          </cell>
          <cell r="Y69">
            <v>331570.6655130359</v>
          </cell>
          <cell r="AA69">
            <v>1136414.4454703708</v>
          </cell>
          <cell r="AB69">
            <v>299563.78748597426</v>
          </cell>
          <cell r="AC69">
            <v>1974228.1415726072</v>
          </cell>
        </row>
        <row r="70">
          <cell r="M70">
            <v>0</v>
          </cell>
          <cell r="N70">
            <v>0</v>
          </cell>
          <cell r="O70">
            <v>0</v>
          </cell>
          <cell r="T70">
            <v>0</v>
          </cell>
          <cell r="U70">
            <v>0</v>
          </cell>
          <cell r="V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M71">
            <v>0</v>
          </cell>
          <cell r="T71">
            <v>0</v>
          </cell>
          <cell r="U71">
            <v>0</v>
          </cell>
          <cell r="V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M72">
            <v>0</v>
          </cell>
          <cell r="T72">
            <v>0</v>
          </cell>
          <cell r="U72">
            <v>0</v>
          </cell>
          <cell r="V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M73">
            <v>0</v>
          </cell>
          <cell r="T73">
            <v>0</v>
          </cell>
          <cell r="U73">
            <v>0</v>
          </cell>
          <cell r="V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M74">
            <v>0</v>
          </cell>
          <cell r="T74">
            <v>0</v>
          </cell>
          <cell r="U74">
            <v>0</v>
          </cell>
          <cell r="V74">
            <v>0</v>
          </cell>
          <cell r="AA74">
            <v>0</v>
          </cell>
          <cell r="AB74">
            <v>0</v>
          </cell>
          <cell r="AC74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T79">
            <v>0</v>
          </cell>
          <cell r="U79">
            <v>0</v>
          </cell>
          <cell r="V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224.20699237357368</v>
          </cell>
          <cell r="R80">
            <v>262.9595581905029</v>
          </cell>
          <cell r="S80">
            <v>262.9595581905029</v>
          </cell>
          <cell r="T80">
            <v>0</v>
          </cell>
          <cell r="U80">
            <v>0</v>
          </cell>
          <cell r="V80">
            <v>0</v>
          </cell>
          <cell r="X80">
            <v>294.489182354594</v>
          </cell>
          <cell r="Y80">
            <v>293.4648721550997</v>
          </cell>
          <cell r="AA80">
            <v>0</v>
          </cell>
          <cell r="AB80">
            <v>0</v>
          </cell>
          <cell r="AC80">
            <v>0</v>
          </cell>
        </row>
        <row r="81">
          <cell r="M81">
            <v>0</v>
          </cell>
          <cell r="N81">
            <v>0</v>
          </cell>
          <cell r="O81">
            <v>0</v>
          </cell>
          <cell r="P81">
            <v>1244.2042138254121</v>
          </cell>
          <cell r="R81">
            <v>758.9865888664884</v>
          </cell>
          <cell r="S81">
            <v>758.9865888664884</v>
          </cell>
          <cell r="T81">
            <v>382.9059770092253</v>
          </cell>
          <cell r="U81">
            <v>0</v>
          </cell>
          <cell r="V81">
            <v>765.8119540184506</v>
          </cell>
          <cell r="X81">
            <v>867.1682722418185</v>
          </cell>
          <cell r="Y81">
            <v>866.1439620423241</v>
          </cell>
          <cell r="AA81">
            <v>1963.7394885200279</v>
          </cell>
          <cell r="AB81">
            <v>517.6502649729534</v>
          </cell>
          <cell r="AC81">
            <v>3409.8287120671025</v>
          </cell>
          <cell r="AD81">
            <v>5.128516153908759</v>
          </cell>
        </row>
        <row r="82">
          <cell r="M82">
            <v>40626.26287783482</v>
          </cell>
          <cell r="N82">
            <v>0</v>
          </cell>
          <cell r="O82">
            <v>0</v>
          </cell>
          <cell r="T82">
            <v>27255.24744351666</v>
          </cell>
          <cell r="U82">
            <v>0</v>
          </cell>
          <cell r="V82">
            <v>27255.24744351666</v>
          </cell>
          <cell r="AA82">
            <v>139778.9767928556</v>
          </cell>
          <cell r="AB82">
            <v>18423.172930387416</v>
          </cell>
          <cell r="AC82">
            <v>121355.8038624682</v>
          </cell>
          <cell r="AD82">
            <v>5.128516153908759</v>
          </cell>
        </row>
        <row r="83">
          <cell r="M83">
            <v>0</v>
          </cell>
          <cell r="N83">
            <v>0</v>
          </cell>
          <cell r="O83">
            <v>0</v>
          </cell>
          <cell r="T83">
            <v>27255.24744351666</v>
          </cell>
          <cell r="U83">
            <v>0</v>
          </cell>
          <cell r="V83">
            <v>27255.24744351666</v>
          </cell>
          <cell r="AA83">
            <v>139778.9767928556</v>
          </cell>
          <cell r="AB83">
            <v>18423.172930387416</v>
          </cell>
          <cell r="AC83">
            <v>121355.8038624682</v>
          </cell>
          <cell r="AD83">
            <v>5.128516153908759</v>
          </cell>
        </row>
        <row r="84">
          <cell r="M84">
            <v>40626.26287783482</v>
          </cell>
          <cell r="N84">
            <v>0</v>
          </cell>
          <cell r="O84">
            <v>0</v>
          </cell>
          <cell r="T84">
            <v>0</v>
          </cell>
          <cell r="U84">
            <v>0</v>
          </cell>
          <cell r="V84">
            <v>0</v>
          </cell>
          <cell r="AA84">
            <v>0</v>
          </cell>
          <cell r="AB84">
            <v>0</v>
          </cell>
          <cell r="AC84">
            <v>0</v>
          </cell>
        </row>
      </sheetData>
      <sheetData sheetId="40">
        <row r="3">
          <cell r="I3">
            <v>2022</v>
          </cell>
          <cell r="K3" t="str">
            <v>1</v>
          </cell>
          <cell r="O3" t="str">
            <v>Договор аренды</v>
          </cell>
          <cell r="Q3" t="str">
            <v>да</v>
          </cell>
          <cell r="T3" t="str">
            <v>«смешанного» котлообразования</v>
          </cell>
        </row>
        <row r="4">
          <cell r="K4" t="str">
            <v>3</v>
          </cell>
          <cell r="O4" t="str">
            <v>Договор субаренды</v>
          </cell>
          <cell r="Q4" t="str">
            <v>нет</v>
          </cell>
          <cell r="T4" t="str">
            <v>«котла сверху»</v>
          </cell>
        </row>
        <row r="5">
          <cell r="K5" t="str">
            <v>4</v>
          </cell>
          <cell r="Q5" t="str">
            <v>получен отказ в регистрации</v>
          </cell>
          <cell r="T5" t="str">
            <v>«котла снизу»</v>
          </cell>
        </row>
        <row r="6">
          <cell r="K6" t="str">
            <v>5</v>
          </cell>
        </row>
        <row r="10">
          <cell r="O10" t="str">
            <v>да</v>
          </cell>
        </row>
        <row r="11">
          <cell r="O11" t="str">
            <v>нет</v>
          </cell>
        </row>
        <row r="13">
          <cell r="E13" t="str">
            <v>да</v>
          </cell>
        </row>
        <row r="14">
          <cell r="E14" t="str">
            <v>нет</v>
          </cell>
        </row>
        <row r="17">
          <cell r="E17" t="str">
            <v>Январь</v>
          </cell>
        </row>
        <row r="18">
          <cell r="E18" t="str">
            <v>Февраль</v>
          </cell>
        </row>
        <row r="19">
          <cell r="E19" t="str">
            <v>Март</v>
          </cell>
        </row>
        <row r="20">
          <cell r="E20" t="str">
            <v>Апрель</v>
          </cell>
        </row>
        <row r="21">
          <cell r="E21" t="str">
            <v>Май</v>
          </cell>
          <cell r="N21" t="str">
            <v>ВН</v>
          </cell>
        </row>
        <row r="22">
          <cell r="E22" t="str">
            <v>Июнь</v>
          </cell>
          <cell r="N22" t="str">
            <v>СН1</v>
          </cell>
        </row>
        <row r="23">
          <cell r="E23" t="str">
            <v>Июль</v>
          </cell>
          <cell r="N23" t="str">
            <v>СН2</v>
          </cell>
        </row>
        <row r="24">
          <cell r="E24" t="str">
            <v>Август</v>
          </cell>
          <cell r="N24" t="str">
            <v>НН</v>
          </cell>
        </row>
        <row r="25">
          <cell r="E25" t="str">
            <v>Сентябрь</v>
          </cell>
          <cell r="N25" t="str">
            <v>нет</v>
          </cell>
        </row>
        <row r="26">
          <cell r="E26" t="str">
            <v>Октябрь</v>
          </cell>
        </row>
        <row r="27">
          <cell r="E27" t="str">
            <v>Ноябрь</v>
          </cell>
        </row>
        <row r="28">
          <cell r="E28" t="str">
            <v>Декабрь</v>
          </cell>
        </row>
        <row r="29">
          <cell r="N29" t="str">
            <v>КЛЭП</v>
          </cell>
        </row>
        <row r="30">
          <cell r="K30">
            <v>2018</v>
          </cell>
          <cell r="N30" t="str">
            <v>ВЛЭП</v>
          </cell>
        </row>
        <row r="31">
          <cell r="K31">
            <v>2019</v>
          </cell>
          <cell r="N31" t="str">
            <v>Подстанция</v>
          </cell>
        </row>
        <row r="32">
          <cell r="K32">
            <v>2020</v>
          </cell>
          <cell r="N32" t="str">
            <v>Прочее ЭСХ</v>
          </cell>
        </row>
        <row r="33">
          <cell r="K33">
            <v>2021</v>
          </cell>
        </row>
        <row r="34">
          <cell r="K34">
            <v>2022</v>
          </cell>
        </row>
        <row r="36">
          <cell r="N36" t="str">
            <v>собственные силы</v>
          </cell>
        </row>
        <row r="37">
          <cell r="N37" t="str">
            <v>договор подряда</v>
          </cell>
        </row>
        <row r="38">
          <cell r="K38" t="str">
            <v>Долгосрочная индексация</v>
          </cell>
        </row>
        <row r="39">
          <cell r="K39" t="str">
            <v>Затраты+</v>
          </cell>
        </row>
        <row r="40">
          <cell r="K40" t="str">
            <v>Корректировка </v>
          </cell>
          <cell r="N40" t="str">
            <v>Передача ЭЭ</v>
          </cell>
        </row>
        <row r="41">
          <cell r="K41" t="str">
            <v>Сравнение аналогов</v>
          </cell>
          <cell r="N41" t="str">
            <v>Другое</v>
          </cell>
        </row>
        <row r="51">
          <cell r="K51" t="str">
            <v>не является «котлодержателем», а является только получателем сетевых услуг</v>
          </cell>
        </row>
        <row r="52">
          <cell r="K52" t="str">
            <v>является «котлодержателем»</v>
          </cell>
        </row>
      </sheetData>
      <sheetData sheetId="43">
        <row r="23">
          <cell r="Y23">
            <v>0</v>
          </cell>
          <cell r="AG23">
            <v>0</v>
          </cell>
        </row>
        <row r="25">
          <cell r="Y25">
            <v>0</v>
          </cell>
          <cell r="AG25">
            <v>0</v>
          </cell>
        </row>
        <row r="28">
          <cell r="Y28">
            <v>0</v>
          </cell>
          <cell r="AG28">
            <v>0</v>
          </cell>
        </row>
        <row r="31">
          <cell r="Y31">
            <v>0</v>
          </cell>
          <cell r="AG31">
            <v>0</v>
          </cell>
        </row>
        <row r="34">
          <cell r="Y34">
            <v>0</v>
          </cell>
          <cell r="AG34">
            <v>0</v>
          </cell>
        </row>
        <row r="37">
          <cell r="Y37">
            <v>0</v>
          </cell>
          <cell r="AG37">
            <v>0</v>
          </cell>
        </row>
        <row r="38">
          <cell r="Y38">
            <v>0</v>
          </cell>
          <cell r="AG38">
            <v>0</v>
          </cell>
        </row>
        <row r="41">
          <cell r="Y41">
            <v>0</v>
          </cell>
          <cell r="AG41">
            <v>0</v>
          </cell>
        </row>
        <row r="54">
          <cell r="Y54">
            <v>0</v>
          </cell>
          <cell r="AG54">
            <v>0</v>
          </cell>
        </row>
      </sheetData>
      <sheetData sheetId="48">
        <row r="24">
          <cell r="M24">
            <v>0</v>
          </cell>
          <cell r="O24">
            <v>178.5556813</v>
          </cell>
          <cell r="Q24">
            <v>200.85084831676073</v>
          </cell>
          <cell r="S24">
            <v>0</v>
          </cell>
          <cell r="U24">
            <v>0</v>
          </cell>
        </row>
        <row r="25">
          <cell r="M25">
            <v>0</v>
          </cell>
          <cell r="O25">
            <v>178.5556813</v>
          </cell>
          <cell r="Q25">
            <v>200.85084831676073</v>
          </cell>
          <cell r="S25">
            <v>0</v>
          </cell>
          <cell r="U25">
            <v>0</v>
          </cell>
        </row>
        <row r="26"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</row>
        <row r="27">
          <cell r="M27">
            <v>0</v>
          </cell>
          <cell r="O27">
            <v>178.5556813</v>
          </cell>
          <cell r="Q27">
            <v>200.85084831676073</v>
          </cell>
          <cell r="S27">
            <v>0</v>
          </cell>
          <cell r="U27">
            <v>0</v>
          </cell>
        </row>
        <row r="28">
          <cell r="M28">
            <v>0</v>
          </cell>
          <cell r="O28">
            <v>178.5556813</v>
          </cell>
          <cell r="Q28">
            <v>200.85084831676073</v>
          </cell>
          <cell r="S28">
            <v>0</v>
          </cell>
          <cell r="U28">
            <v>0</v>
          </cell>
        </row>
        <row r="29"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</row>
        <row r="30">
          <cell r="M30">
            <v>0</v>
          </cell>
          <cell r="O30">
            <v>809.8865210686262</v>
          </cell>
          <cell r="Q30">
            <v>911.0121482140913</v>
          </cell>
          <cell r="S30">
            <v>0</v>
          </cell>
          <cell r="U30">
            <v>0</v>
          </cell>
        </row>
        <row r="31">
          <cell r="M31">
            <v>0</v>
          </cell>
          <cell r="O31">
            <v>1474.57</v>
          </cell>
          <cell r="Q31">
            <v>1658.690629422419</v>
          </cell>
          <cell r="S31">
            <v>0</v>
          </cell>
          <cell r="U31">
            <v>0</v>
          </cell>
        </row>
        <row r="32"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</row>
        <row r="33">
          <cell r="M33">
            <v>220.47</v>
          </cell>
          <cell r="O33">
            <v>220.47</v>
          </cell>
          <cell r="Q33">
            <v>220.47</v>
          </cell>
          <cell r="S33">
            <v>0</v>
          </cell>
          <cell r="U33">
            <v>0</v>
          </cell>
        </row>
        <row r="34">
          <cell r="M34">
            <v>121.09</v>
          </cell>
          <cell r="O34">
            <v>121.09</v>
          </cell>
          <cell r="Q34">
            <v>121.09</v>
          </cell>
          <cell r="S34">
            <v>0</v>
          </cell>
          <cell r="U34">
            <v>0</v>
          </cell>
        </row>
        <row r="35">
          <cell r="M35">
            <v>99.38</v>
          </cell>
          <cell r="O35">
            <v>99.38</v>
          </cell>
          <cell r="Q35">
            <v>99.38</v>
          </cell>
          <cell r="S35">
            <v>0</v>
          </cell>
          <cell r="U35">
            <v>0</v>
          </cell>
        </row>
        <row r="36"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</row>
        <row r="37"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</row>
        <row r="38"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</row>
        <row r="39"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</row>
        <row r="40"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</row>
        <row r="41"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</row>
        <row r="42"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</row>
        <row r="43"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</row>
        <row r="44"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</row>
        <row r="46">
          <cell r="M46">
            <v>0</v>
          </cell>
          <cell r="O46">
            <v>178.5556813</v>
          </cell>
          <cell r="Q46">
            <v>200.85084831676073</v>
          </cell>
          <cell r="S46">
            <v>0</v>
          </cell>
          <cell r="U46">
            <v>0</v>
          </cell>
        </row>
        <row r="47">
          <cell r="M47">
            <v>0</v>
          </cell>
          <cell r="O47">
            <v>178.5556813</v>
          </cell>
          <cell r="Q47">
            <v>200.85084831676073</v>
          </cell>
          <cell r="S47">
            <v>0</v>
          </cell>
          <cell r="U47">
            <v>0</v>
          </cell>
        </row>
        <row r="48"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M49">
            <v>0</v>
          </cell>
          <cell r="O49">
            <v>178.5556813</v>
          </cell>
          <cell r="Q49">
            <v>200.85084831676073</v>
          </cell>
          <cell r="S49">
            <v>0</v>
          </cell>
          <cell r="U49">
            <v>0</v>
          </cell>
        </row>
        <row r="50">
          <cell r="M50">
            <v>0</v>
          </cell>
          <cell r="O50">
            <v>178.5556813</v>
          </cell>
          <cell r="Q50">
            <v>200.85084831676073</v>
          </cell>
          <cell r="S50">
            <v>0</v>
          </cell>
          <cell r="U50">
            <v>0</v>
          </cell>
        </row>
        <row r="51"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</row>
        <row r="52">
          <cell r="M52">
            <v>0</v>
          </cell>
          <cell r="O52">
            <v>809.8865210686262</v>
          </cell>
          <cell r="Q52">
            <v>911.0121482140913</v>
          </cell>
          <cell r="S52">
            <v>0</v>
          </cell>
          <cell r="U52">
            <v>0</v>
          </cell>
        </row>
        <row r="53">
          <cell r="O53">
            <v>1474.57</v>
          </cell>
          <cell r="Q53">
            <v>1658.690629422419</v>
          </cell>
          <cell r="S53">
            <v>1725.038254599316</v>
          </cell>
        </row>
        <row r="54">
          <cell r="O54">
            <v>0</v>
          </cell>
          <cell r="Q54">
            <v>0</v>
          </cell>
          <cell r="S54">
            <v>0</v>
          </cell>
        </row>
        <row r="55">
          <cell r="M55">
            <v>220.47</v>
          </cell>
          <cell r="O55">
            <v>220.47</v>
          </cell>
          <cell r="Q55">
            <v>220.47</v>
          </cell>
          <cell r="S55">
            <v>0</v>
          </cell>
          <cell r="U55">
            <v>0</v>
          </cell>
        </row>
        <row r="56">
          <cell r="M56">
            <v>121.09</v>
          </cell>
          <cell r="O56">
            <v>121.09</v>
          </cell>
          <cell r="Q56">
            <v>121.09</v>
          </cell>
        </row>
        <row r="57">
          <cell r="M57">
            <v>99.38</v>
          </cell>
          <cell r="O57">
            <v>99.38</v>
          </cell>
          <cell r="Q57">
            <v>99.38</v>
          </cell>
        </row>
        <row r="58"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</row>
        <row r="59">
          <cell r="M59">
            <v>0</v>
          </cell>
          <cell r="O59">
            <v>0</v>
          </cell>
          <cell r="Q59">
            <v>0</v>
          </cell>
          <cell r="S59">
            <v>0</v>
          </cell>
          <cell r="U59">
            <v>0</v>
          </cell>
        </row>
        <row r="60"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</row>
        <row r="61"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</row>
        <row r="62">
          <cell r="O62">
            <v>0</v>
          </cell>
          <cell r="Q62">
            <v>0</v>
          </cell>
          <cell r="S62">
            <v>0</v>
          </cell>
        </row>
        <row r="63">
          <cell r="O63">
            <v>0</v>
          </cell>
          <cell r="Q63">
            <v>0</v>
          </cell>
          <cell r="S63">
            <v>0</v>
          </cell>
        </row>
        <row r="64">
          <cell r="M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</row>
      </sheetData>
      <sheetData sheetId="58">
        <row r="20">
          <cell r="J20">
            <v>5.5</v>
          </cell>
          <cell r="L20">
            <v>5</v>
          </cell>
        </row>
        <row r="44">
          <cell r="J44">
            <v>21961.540622194996</v>
          </cell>
          <cell r="L44">
            <v>31380.000000000004</v>
          </cell>
        </row>
      </sheetData>
      <sheetData sheetId="61">
        <row r="20">
          <cell r="K20">
            <v>31083.896</v>
          </cell>
          <cell r="O20">
            <v>33326.079352055815</v>
          </cell>
        </row>
        <row r="21">
          <cell r="K21">
            <v>27676.209000000003</v>
          </cell>
          <cell r="O21">
            <v>29506.127611391996</v>
          </cell>
        </row>
        <row r="22">
          <cell r="K22">
            <v>13467.742</v>
          </cell>
          <cell r="O22">
            <v>14463.788044799998</v>
          </cell>
        </row>
        <row r="23">
          <cell r="K23">
            <v>12.286</v>
          </cell>
          <cell r="O23">
            <v>11.86</v>
          </cell>
        </row>
        <row r="24">
          <cell r="O24">
            <v>203257.28</v>
          </cell>
        </row>
        <row r="25">
          <cell r="K25">
            <v>14208.467</v>
          </cell>
          <cell r="O25">
            <v>15042.339566592</v>
          </cell>
        </row>
        <row r="26">
          <cell r="K26">
            <v>12.286</v>
          </cell>
          <cell r="O26">
            <v>11.86</v>
          </cell>
        </row>
        <row r="27">
          <cell r="O27">
            <v>211387.5712</v>
          </cell>
        </row>
        <row r="28">
          <cell r="K28">
            <v>3407.687</v>
          </cell>
          <cell r="O28">
            <v>3819.9517406638206</v>
          </cell>
        </row>
        <row r="29">
          <cell r="K29">
            <v>1865.585</v>
          </cell>
          <cell r="O29">
            <v>1894.8622010346</v>
          </cell>
        </row>
        <row r="30">
          <cell r="K30">
            <v>1094.86</v>
          </cell>
          <cell r="O30">
            <v>1209.5379810000002</v>
          </cell>
        </row>
        <row r="31">
          <cell r="O31">
            <v>39527.385</v>
          </cell>
        </row>
        <row r="32">
          <cell r="O32">
            <v>3.06</v>
          </cell>
        </row>
        <row r="33">
          <cell r="O33">
            <v>1566.6</v>
          </cell>
        </row>
        <row r="34">
          <cell r="K34">
            <v>1542.102</v>
          </cell>
          <cell r="O34">
            <v>1925.0895396292203</v>
          </cell>
        </row>
        <row r="35">
          <cell r="K35">
            <v>1107.721</v>
          </cell>
          <cell r="O35">
            <v>1181.572947</v>
          </cell>
        </row>
        <row r="36">
          <cell r="O36">
            <v>38613.495</v>
          </cell>
        </row>
        <row r="37">
          <cell r="O37">
            <v>3.06</v>
          </cell>
        </row>
        <row r="38">
          <cell r="O38">
            <v>1629.26</v>
          </cell>
        </row>
      </sheetData>
      <sheetData sheetId="62">
        <row r="25">
          <cell r="AA25">
            <v>38.22715</v>
          </cell>
          <cell r="AV25">
            <v>0</v>
          </cell>
        </row>
        <row r="26">
          <cell r="AA26">
            <v>9.30748</v>
          </cell>
          <cell r="AV26">
            <v>0</v>
          </cell>
        </row>
        <row r="27">
          <cell r="AA27">
            <v>10.30471</v>
          </cell>
          <cell r="AV27">
            <v>0</v>
          </cell>
        </row>
        <row r="28">
          <cell r="AA28">
            <v>7.97784</v>
          </cell>
          <cell r="AV28">
            <v>0</v>
          </cell>
        </row>
        <row r="29">
          <cell r="AA29">
            <v>27.92244</v>
          </cell>
          <cell r="AV29">
            <v>0</v>
          </cell>
        </row>
        <row r="30">
          <cell r="AA30">
            <v>230</v>
          </cell>
          <cell r="AV30">
            <v>0</v>
          </cell>
        </row>
        <row r="31">
          <cell r="AA31">
            <v>240</v>
          </cell>
          <cell r="AV31">
            <v>0</v>
          </cell>
        </row>
        <row r="32">
          <cell r="AA32">
            <v>240</v>
          </cell>
          <cell r="AV32">
            <v>0</v>
          </cell>
        </row>
        <row r="34">
          <cell r="AA34">
            <v>803.7396200000001</v>
          </cell>
          <cell r="AV34">
            <v>0</v>
          </cell>
        </row>
      </sheetData>
      <sheetData sheetId="69">
        <row r="16">
          <cell r="N16">
            <v>0</v>
          </cell>
          <cell r="X16">
            <v>0</v>
          </cell>
        </row>
        <row r="18">
          <cell r="N18">
            <v>0</v>
          </cell>
          <cell r="X18">
            <v>0</v>
          </cell>
        </row>
        <row r="19">
          <cell r="N19">
            <v>0</v>
          </cell>
          <cell r="X19">
            <v>0</v>
          </cell>
        </row>
      </sheetData>
      <sheetData sheetId="70">
        <row r="25">
          <cell r="AK25">
            <v>0</v>
          </cell>
          <cell r="BD25">
            <v>504.06</v>
          </cell>
          <cell r="BE25">
            <v>360</v>
          </cell>
          <cell r="BF25">
            <v>6.048719999999999</v>
          </cell>
          <cell r="BI25">
            <v>4.668471719999999</v>
          </cell>
          <cell r="BJ25">
            <v>4.668471719999999</v>
          </cell>
          <cell r="BK25">
            <v>212.20326</v>
          </cell>
          <cell r="BL25">
            <v>0.022</v>
          </cell>
        </row>
        <row r="26">
          <cell r="AK26">
            <v>0</v>
          </cell>
          <cell r="BD26">
            <v>13199.58516</v>
          </cell>
          <cell r="BE26">
            <v>240</v>
          </cell>
          <cell r="BF26">
            <v>527.98344</v>
          </cell>
          <cell r="BI26">
            <v>207.14548448000002</v>
          </cell>
          <cell r="BJ26">
            <v>207.14548448000002</v>
          </cell>
          <cell r="BK26">
            <v>9415.703840000002</v>
          </cell>
          <cell r="BL26">
            <v>0.022</v>
          </cell>
        </row>
        <row r="27">
          <cell r="AK27">
            <v>0</v>
          </cell>
          <cell r="BD27">
            <v>172.8438</v>
          </cell>
          <cell r="BE27">
            <v>240</v>
          </cell>
          <cell r="BF27">
            <v>1.34124</v>
          </cell>
          <cell r="BI27">
            <v>1.3475070400000002</v>
          </cell>
          <cell r="BJ27">
            <v>1.3475070400000002</v>
          </cell>
          <cell r="BK27">
            <v>61.25032000000001</v>
          </cell>
          <cell r="BL27">
            <v>0.022</v>
          </cell>
        </row>
        <row r="28">
          <cell r="AK28">
            <v>0</v>
          </cell>
          <cell r="BD28">
            <v>117.058</v>
          </cell>
          <cell r="BE28">
            <v>240</v>
          </cell>
          <cell r="BF28">
            <v>0.72792</v>
          </cell>
          <cell r="BI28">
            <v>0.58057362</v>
          </cell>
          <cell r="BJ28">
            <v>0.58057362</v>
          </cell>
          <cell r="BK28">
            <v>26.38971</v>
          </cell>
          <cell r="BL28">
            <v>0.022</v>
          </cell>
        </row>
        <row r="29">
          <cell r="AK29">
            <v>0</v>
          </cell>
          <cell r="BD29">
            <v>14985.91</v>
          </cell>
          <cell r="BE29">
            <v>240</v>
          </cell>
          <cell r="BF29">
            <v>174.70968</v>
          </cell>
          <cell r="BI29">
            <v>308.12968273999996</v>
          </cell>
          <cell r="BJ29">
            <v>308.12968273999996</v>
          </cell>
          <cell r="BK29">
            <v>14005.89467</v>
          </cell>
          <cell r="BL29">
            <v>0.022</v>
          </cell>
        </row>
        <row r="30">
          <cell r="AK30">
            <v>0</v>
          </cell>
          <cell r="BD30">
            <v>271.329</v>
          </cell>
          <cell r="BE30">
            <v>240</v>
          </cell>
          <cell r="BF30">
            <v>0.5683199999999999</v>
          </cell>
          <cell r="BI30">
            <v>3.7032041199999997</v>
          </cell>
          <cell r="BJ30">
            <v>3.7032041199999997</v>
          </cell>
          <cell r="BK30">
            <v>168.32746</v>
          </cell>
          <cell r="BL30">
            <v>0.022</v>
          </cell>
        </row>
        <row r="31">
          <cell r="AK31">
            <v>0</v>
          </cell>
          <cell r="BD31">
            <v>1169.1968</v>
          </cell>
          <cell r="BE31">
            <v>240</v>
          </cell>
          <cell r="BF31">
            <v>2.38176</v>
          </cell>
          <cell r="BI31">
            <v>20.41853264</v>
          </cell>
          <cell r="BJ31">
            <v>20.41853264</v>
          </cell>
          <cell r="BK31">
            <v>928.11512</v>
          </cell>
          <cell r="BL31">
            <v>0.022</v>
          </cell>
        </row>
        <row r="32">
          <cell r="AK32">
            <v>0</v>
          </cell>
          <cell r="BD32">
            <v>130.0715</v>
          </cell>
          <cell r="BE32">
            <v>240</v>
          </cell>
          <cell r="BF32">
            <v>0.85452</v>
          </cell>
          <cell r="BI32">
            <v>0.7739368999999999</v>
          </cell>
          <cell r="BJ32">
            <v>0.7739368999999999</v>
          </cell>
          <cell r="BK32">
            <v>35.17895</v>
          </cell>
          <cell r="BL32">
            <v>0.022</v>
          </cell>
        </row>
        <row r="33">
          <cell r="AK33">
            <v>0</v>
          </cell>
          <cell r="BD33">
            <v>1143.8046000000002</v>
          </cell>
          <cell r="BE33">
            <v>240</v>
          </cell>
          <cell r="BF33">
            <v>13.089360000000001</v>
          </cell>
          <cell r="BI33">
            <v>21.093500119999998</v>
          </cell>
          <cell r="BJ33">
            <v>21.093500119999998</v>
          </cell>
          <cell r="BK33">
            <v>958.79546</v>
          </cell>
          <cell r="BL33">
            <v>0.022</v>
          </cell>
        </row>
        <row r="34">
          <cell r="AK34">
            <v>0</v>
          </cell>
          <cell r="BD34">
            <v>294.5218</v>
          </cell>
          <cell r="BE34">
            <v>240</v>
          </cell>
          <cell r="BF34">
            <v>2.4457199999999997</v>
          </cell>
          <cell r="BI34">
            <v>3.9854348600000002</v>
          </cell>
          <cell r="BJ34">
            <v>3.9854348600000002</v>
          </cell>
          <cell r="BK34">
            <v>181.15613000000002</v>
          </cell>
          <cell r="BL34">
            <v>0.022</v>
          </cell>
        </row>
        <row r="35">
          <cell r="AK35">
            <v>0</v>
          </cell>
          <cell r="BD35">
            <v>126.67710000000001</v>
          </cell>
          <cell r="BE35">
            <v>240</v>
          </cell>
          <cell r="BF35">
            <v>1.5201600000000002</v>
          </cell>
          <cell r="BI35">
            <v>1.3822890399999999</v>
          </cell>
          <cell r="BJ35">
            <v>1.3822890399999999</v>
          </cell>
          <cell r="BK35">
            <v>62.83132</v>
          </cell>
          <cell r="BL35">
            <v>0.022</v>
          </cell>
        </row>
        <row r="36">
          <cell r="AK36">
            <v>0</v>
          </cell>
          <cell r="BD36">
            <v>99.289</v>
          </cell>
          <cell r="BE36">
            <v>240</v>
          </cell>
          <cell r="BF36">
            <v>0.44892</v>
          </cell>
          <cell r="BI36">
            <v>0.40901563999999996</v>
          </cell>
          <cell r="BJ36">
            <v>0.40901563999999996</v>
          </cell>
          <cell r="BK36">
            <v>18.59162</v>
          </cell>
          <cell r="BL36">
            <v>0.022</v>
          </cell>
        </row>
        <row r="37">
          <cell r="AK37">
            <v>0</v>
          </cell>
          <cell r="BD37">
            <v>217.5065</v>
          </cell>
          <cell r="BE37">
            <v>240</v>
          </cell>
          <cell r="BF37">
            <v>2.6101199999999998</v>
          </cell>
          <cell r="BI37">
            <v>2.2011519200000005</v>
          </cell>
          <cell r="BJ37">
            <v>2.2011519200000005</v>
          </cell>
          <cell r="BK37">
            <v>100.05236000000002</v>
          </cell>
          <cell r="BL37">
            <v>0.022</v>
          </cell>
        </row>
        <row r="38">
          <cell r="AK38">
            <v>0</v>
          </cell>
          <cell r="BD38">
            <v>604.88573</v>
          </cell>
          <cell r="BE38">
            <v>240</v>
          </cell>
          <cell r="BF38">
            <v>1.4734800000000001</v>
          </cell>
          <cell r="BI38">
            <v>8.930449</v>
          </cell>
          <cell r="BJ38">
            <v>8.930449</v>
          </cell>
          <cell r="BK38">
            <v>405.9295</v>
          </cell>
          <cell r="BL38">
            <v>0.022</v>
          </cell>
        </row>
        <row r="39">
          <cell r="AK39">
            <v>0</v>
          </cell>
          <cell r="BD39">
            <v>320.3866</v>
          </cell>
          <cell r="BE39">
            <v>240</v>
          </cell>
          <cell r="BF39">
            <v>2.4282</v>
          </cell>
          <cell r="BI39">
            <v>3.908525059999999</v>
          </cell>
          <cell r="BJ39">
            <v>3.908525059999999</v>
          </cell>
          <cell r="BK39">
            <v>177.66022999999998</v>
          </cell>
          <cell r="BL39">
            <v>0.022</v>
          </cell>
        </row>
        <row r="40">
          <cell r="AK40">
            <v>0</v>
          </cell>
          <cell r="BD40">
            <v>129.2345</v>
          </cell>
          <cell r="BE40">
            <v>240</v>
          </cell>
          <cell r="BF40">
            <v>1.00284</v>
          </cell>
          <cell r="BI40">
            <v>0.9395471800000001</v>
          </cell>
          <cell r="BJ40">
            <v>0.9395471800000001</v>
          </cell>
          <cell r="BK40">
            <v>42.70669000000001</v>
          </cell>
          <cell r="BL40">
            <v>0.022</v>
          </cell>
        </row>
        <row r="41">
          <cell r="AK41">
            <v>0</v>
          </cell>
          <cell r="BD41">
            <v>33.5372</v>
          </cell>
          <cell r="BE41">
            <v>240</v>
          </cell>
          <cell r="BF41">
            <v>0.40248</v>
          </cell>
          <cell r="BI41">
            <v>0.36594689999999996</v>
          </cell>
          <cell r="BJ41">
            <v>0.36594689999999996</v>
          </cell>
          <cell r="BK41">
            <v>16.63395</v>
          </cell>
          <cell r="BL41">
            <v>0.022</v>
          </cell>
        </row>
        <row r="42">
          <cell r="AK42">
            <v>0</v>
          </cell>
          <cell r="BD42">
            <v>351.8555</v>
          </cell>
          <cell r="BE42">
            <v>240</v>
          </cell>
          <cell r="BF42">
            <v>2.86548</v>
          </cell>
          <cell r="BI42">
            <v>4.612570379999999</v>
          </cell>
          <cell r="BJ42">
            <v>4.612570379999999</v>
          </cell>
          <cell r="BK42">
            <v>209.66228999999998</v>
          </cell>
          <cell r="BL42">
            <v>0.022</v>
          </cell>
        </row>
        <row r="43">
          <cell r="AK43">
            <v>0</v>
          </cell>
          <cell r="BD43">
            <v>111.7665</v>
          </cell>
          <cell r="BE43">
            <v>240</v>
          </cell>
          <cell r="BF43">
            <v>0.5521199999999999</v>
          </cell>
          <cell r="BI43">
            <v>0.49593918000000003</v>
          </cell>
          <cell r="BJ43">
            <v>0.49593918000000003</v>
          </cell>
          <cell r="BK43">
            <v>22.542690000000004</v>
          </cell>
          <cell r="BL43">
            <v>0.022</v>
          </cell>
        </row>
        <row r="44">
          <cell r="AK44">
            <v>0</v>
          </cell>
          <cell r="BD44">
            <v>431.83009999999996</v>
          </cell>
          <cell r="BE44">
            <v>240</v>
          </cell>
          <cell r="BF44">
            <v>1.8623999999999996</v>
          </cell>
          <cell r="BI44">
            <v>5.3037038999999995</v>
          </cell>
          <cell r="BJ44">
            <v>5.3037038999999995</v>
          </cell>
          <cell r="BK44">
            <v>241.07745</v>
          </cell>
          <cell r="BL44">
            <v>0.022</v>
          </cell>
        </row>
        <row r="45">
          <cell r="AK45">
            <v>0</v>
          </cell>
          <cell r="BD45">
            <v>312.7604</v>
          </cell>
          <cell r="BE45">
            <v>240</v>
          </cell>
          <cell r="BF45">
            <v>2.427</v>
          </cell>
          <cell r="BI45">
            <v>2.3137399999999997</v>
          </cell>
          <cell r="BJ45">
            <v>2.3137399999999997</v>
          </cell>
          <cell r="BK45">
            <v>105.16999999999999</v>
          </cell>
          <cell r="BL45">
            <v>0.022</v>
          </cell>
        </row>
        <row r="46">
          <cell r="AK46">
            <v>0</v>
          </cell>
          <cell r="BD46">
            <v>311.1053</v>
          </cell>
          <cell r="BE46">
            <v>240</v>
          </cell>
          <cell r="BF46">
            <v>2.6506799999999995</v>
          </cell>
          <cell r="BI46">
            <v>4.318853219999999</v>
          </cell>
          <cell r="BJ46">
            <v>4.318853219999999</v>
          </cell>
          <cell r="BK46">
            <v>196.31151</v>
          </cell>
          <cell r="BL46">
            <v>0.022</v>
          </cell>
        </row>
        <row r="47">
          <cell r="AK47">
            <v>0</v>
          </cell>
          <cell r="BD47">
            <v>117.1366</v>
          </cell>
          <cell r="BE47">
            <v>240</v>
          </cell>
          <cell r="BF47">
            <v>1.4056799999999998</v>
          </cell>
          <cell r="BI47">
            <v>1.27818108</v>
          </cell>
          <cell r="BJ47">
            <v>1.27818108</v>
          </cell>
          <cell r="BK47">
            <v>58.099140000000006</v>
          </cell>
          <cell r="BL47">
            <v>0.022</v>
          </cell>
        </row>
        <row r="48">
          <cell r="AK48">
            <v>0</v>
          </cell>
          <cell r="BD48">
            <v>262.0718</v>
          </cell>
          <cell r="BE48">
            <v>240</v>
          </cell>
          <cell r="BF48">
            <v>2.25492</v>
          </cell>
          <cell r="BI48">
            <v>3.6296955199999994</v>
          </cell>
          <cell r="BJ48">
            <v>3.6296955199999994</v>
          </cell>
          <cell r="BK48">
            <v>164.98615999999998</v>
          </cell>
          <cell r="BL48">
            <v>0.022</v>
          </cell>
        </row>
        <row r="49">
          <cell r="AK49">
            <v>0</v>
          </cell>
          <cell r="BD49">
            <v>353.32390000000004</v>
          </cell>
          <cell r="BE49">
            <v>240</v>
          </cell>
          <cell r="BF49">
            <v>2.37012</v>
          </cell>
          <cell r="BI49">
            <v>2.15960404</v>
          </cell>
          <cell r="BJ49">
            <v>2.15960404</v>
          </cell>
          <cell r="BK49">
            <v>98.16382</v>
          </cell>
          <cell r="BL49">
            <v>0.022</v>
          </cell>
        </row>
        <row r="50">
          <cell r="AK50">
            <v>0</v>
          </cell>
          <cell r="BD50">
            <v>324.3093</v>
          </cell>
          <cell r="BE50">
            <v>240</v>
          </cell>
          <cell r="BF50">
            <v>3.16404</v>
          </cell>
          <cell r="BI50">
            <v>5.08729474</v>
          </cell>
          <cell r="BJ50">
            <v>5.08729474</v>
          </cell>
          <cell r="BK50">
            <v>231.24067</v>
          </cell>
          <cell r="BL50">
            <v>0.022</v>
          </cell>
        </row>
        <row r="51">
          <cell r="AK51">
            <v>0</v>
          </cell>
          <cell r="BD51">
            <v>158.3089</v>
          </cell>
          <cell r="BE51">
            <v>240</v>
          </cell>
          <cell r="BF51">
            <v>1.89972</v>
          </cell>
          <cell r="BI51">
            <v>2.27654482</v>
          </cell>
          <cell r="BJ51">
            <v>2.27654482</v>
          </cell>
          <cell r="BK51">
            <v>103.47931</v>
          </cell>
          <cell r="BL51">
            <v>0.022</v>
          </cell>
        </row>
        <row r="52">
          <cell r="AK52">
            <v>0</v>
          </cell>
          <cell r="BD52">
            <v>147.75879999999998</v>
          </cell>
          <cell r="BE52">
            <v>240</v>
          </cell>
          <cell r="BF52">
            <v>1.77312</v>
          </cell>
          <cell r="BI52">
            <v>1.9731663599999998</v>
          </cell>
          <cell r="BJ52">
            <v>1.9731663599999998</v>
          </cell>
          <cell r="BK52">
            <v>89.68938</v>
          </cell>
          <cell r="BL52">
            <v>0.022</v>
          </cell>
        </row>
        <row r="53">
          <cell r="AK53">
            <v>0</v>
          </cell>
          <cell r="BD53">
            <v>142.1124</v>
          </cell>
          <cell r="BE53">
            <v>240</v>
          </cell>
          <cell r="BF53">
            <v>1.7053200000000002</v>
          </cell>
          <cell r="BI53">
            <v>1.92591674</v>
          </cell>
          <cell r="BJ53">
            <v>1.92591674</v>
          </cell>
          <cell r="BK53">
            <v>87.54167</v>
          </cell>
          <cell r="BL53">
            <v>0.022</v>
          </cell>
        </row>
        <row r="54">
          <cell r="AK54">
            <v>0</v>
          </cell>
          <cell r="BD54">
            <v>137.7517</v>
          </cell>
          <cell r="BE54">
            <v>240</v>
          </cell>
          <cell r="BF54">
            <v>1.16532</v>
          </cell>
          <cell r="BI54">
            <v>1.8442263399999999</v>
          </cell>
          <cell r="BJ54">
            <v>1.8442263399999999</v>
          </cell>
          <cell r="BK54">
            <v>83.82847</v>
          </cell>
          <cell r="BL54">
            <v>0.022</v>
          </cell>
        </row>
        <row r="55">
          <cell r="AK55">
            <v>0</v>
          </cell>
          <cell r="BD55">
            <v>231.143</v>
          </cell>
          <cell r="BE55">
            <v>240</v>
          </cell>
          <cell r="BF55">
            <v>2.7736799999999997</v>
          </cell>
          <cell r="BI55">
            <v>2.94939656</v>
          </cell>
          <cell r="BJ55">
            <v>2.94939656</v>
          </cell>
          <cell r="BK55">
            <v>134.06348</v>
          </cell>
          <cell r="BL55">
            <v>0.022</v>
          </cell>
        </row>
        <row r="56">
          <cell r="AK56">
            <v>0</v>
          </cell>
          <cell r="BD56">
            <v>274.48220000000003</v>
          </cell>
          <cell r="BE56">
            <v>240</v>
          </cell>
          <cell r="BF56">
            <v>3.29376</v>
          </cell>
          <cell r="BI56">
            <v>3.57486492</v>
          </cell>
          <cell r="BJ56">
            <v>3.57486492</v>
          </cell>
          <cell r="BK56">
            <v>162.49386</v>
          </cell>
          <cell r="BL56">
            <v>0.022</v>
          </cell>
        </row>
        <row r="57">
          <cell r="AK57">
            <v>0</v>
          </cell>
          <cell r="BD57">
            <v>148.5164</v>
          </cell>
          <cell r="BE57">
            <v>240</v>
          </cell>
          <cell r="BF57">
            <v>1.7822400000000003</v>
          </cell>
          <cell r="BI57">
            <v>1.9734717199999998</v>
          </cell>
          <cell r="BJ57">
            <v>1.9734717199999998</v>
          </cell>
          <cell r="BK57">
            <v>89.70326</v>
          </cell>
          <cell r="BL57">
            <v>0.022</v>
          </cell>
        </row>
        <row r="58">
          <cell r="AK58">
            <v>0</v>
          </cell>
          <cell r="BD58">
            <v>1690.5989</v>
          </cell>
          <cell r="BE58">
            <v>240</v>
          </cell>
          <cell r="BF58">
            <v>18.96816</v>
          </cell>
          <cell r="BI58">
            <v>30.969352920000002</v>
          </cell>
          <cell r="BJ58">
            <v>30.969352920000002</v>
          </cell>
          <cell r="BK58">
            <v>1407.6978600000002</v>
          </cell>
          <cell r="BL58">
            <v>0.022</v>
          </cell>
        </row>
        <row r="59">
          <cell r="AK59">
            <v>0</v>
          </cell>
          <cell r="BD59">
            <v>323.2192</v>
          </cell>
          <cell r="BE59">
            <v>240</v>
          </cell>
          <cell r="BF59">
            <v>3.4019999999999997</v>
          </cell>
          <cell r="BI59">
            <v>2.79421164</v>
          </cell>
          <cell r="BJ59">
            <v>2.79421164</v>
          </cell>
          <cell r="BK59">
            <v>127.00962</v>
          </cell>
          <cell r="BL59">
            <v>0.022</v>
          </cell>
        </row>
        <row r="60">
          <cell r="AK60">
            <v>0</v>
          </cell>
          <cell r="BD60">
            <v>162.6633</v>
          </cell>
          <cell r="BE60">
            <v>240</v>
          </cell>
          <cell r="BF60">
            <v>0.46176</v>
          </cell>
          <cell r="BI60">
            <v>0.5426431999999999</v>
          </cell>
          <cell r="BJ60">
            <v>0.5426431999999999</v>
          </cell>
          <cell r="BK60">
            <v>24.665599999999998</v>
          </cell>
          <cell r="BL60">
            <v>0.022</v>
          </cell>
        </row>
        <row r="61">
          <cell r="AK61">
            <v>0</v>
          </cell>
          <cell r="BD61">
            <v>602.68116</v>
          </cell>
          <cell r="BE61">
            <v>240</v>
          </cell>
          <cell r="BF61">
            <v>24.10728</v>
          </cell>
          <cell r="BI61">
            <v>9.67905444</v>
          </cell>
          <cell r="BJ61">
            <v>9.67905444</v>
          </cell>
          <cell r="BK61">
            <v>439.95702000000006</v>
          </cell>
          <cell r="BL61">
            <v>0.022</v>
          </cell>
        </row>
        <row r="62">
          <cell r="AK62">
            <v>0</v>
          </cell>
          <cell r="BD62">
            <v>1530.91895</v>
          </cell>
          <cell r="BE62">
            <v>240</v>
          </cell>
          <cell r="BF62">
            <v>61.236720000000005</v>
          </cell>
          <cell r="BI62">
            <v>24.586563979999998</v>
          </cell>
          <cell r="BJ62">
            <v>24.586563979999998</v>
          </cell>
          <cell r="BK62">
            <v>1117.57109</v>
          </cell>
          <cell r="BL62">
            <v>0.022</v>
          </cell>
        </row>
        <row r="63">
          <cell r="AK63">
            <v>0</v>
          </cell>
          <cell r="BD63">
            <v>1093.69192</v>
          </cell>
          <cell r="BE63">
            <v>240</v>
          </cell>
          <cell r="BF63">
            <v>43.747679999999995</v>
          </cell>
          <cell r="BI63">
            <v>17.564691759999995</v>
          </cell>
          <cell r="BJ63">
            <v>17.564691759999995</v>
          </cell>
          <cell r="BK63">
            <v>798.3950799999999</v>
          </cell>
          <cell r="BL63">
            <v>0.022</v>
          </cell>
        </row>
        <row r="64">
          <cell r="AK64">
            <v>0</v>
          </cell>
          <cell r="BD64">
            <v>553.53548</v>
          </cell>
          <cell r="BE64">
            <v>240</v>
          </cell>
          <cell r="BF64">
            <v>22.14144</v>
          </cell>
          <cell r="BI64">
            <v>8.889776719999999</v>
          </cell>
          <cell r="BJ64">
            <v>8.889776719999999</v>
          </cell>
          <cell r="BK64">
            <v>404.08076</v>
          </cell>
          <cell r="BL64">
            <v>0.022</v>
          </cell>
        </row>
        <row r="65">
          <cell r="AK65">
            <v>0</v>
          </cell>
          <cell r="BD65">
            <v>708.46476</v>
          </cell>
          <cell r="BE65">
            <v>240</v>
          </cell>
          <cell r="BF65">
            <v>28.338600000000003</v>
          </cell>
          <cell r="BI65">
            <v>11.377942619999999</v>
          </cell>
          <cell r="BJ65">
            <v>11.377942619999999</v>
          </cell>
          <cell r="BK65">
            <v>517.17921</v>
          </cell>
          <cell r="BL65">
            <v>0.022</v>
          </cell>
        </row>
        <row r="66">
          <cell r="AK66">
            <v>0</v>
          </cell>
          <cell r="BD66">
            <v>480.93189</v>
          </cell>
          <cell r="BE66">
            <v>240</v>
          </cell>
          <cell r="BF66">
            <v>19.237319999999997</v>
          </cell>
          <cell r="BI66">
            <v>7.723759559999999</v>
          </cell>
          <cell r="BJ66">
            <v>7.723759559999999</v>
          </cell>
          <cell r="BK66">
            <v>351.07998</v>
          </cell>
          <cell r="BL66">
            <v>0.022</v>
          </cell>
        </row>
        <row r="67">
          <cell r="AK67">
            <v>0</v>
          </cell>
          <cell r="BD67">
            <v>2656.21501</v>
          </cell>
          <cell r="BE67">
            <v>240</v>
          </cell>
          <cell r="BF67">
            <v>29.610120000000002</v>
          </cell>
          <cell r="BI67">
            <v>46.3595044</v>
          </cell>
          <cell r="BJ67">
            <v>46.3595044</v>
          </cell>
          <cell r="BK67">
            <v>2107.2502</v>
          </cell>
          <cell r="BL67">
            <v>0.022</v>
          </cell>
        </row>
        <row r="68">
          <cell r="AK68">
            <v>0</v>
          </cell>
          <cell r="BD68">
            <v>589.12373</v>
          </cell>
          <cell r="BE68">
            <v>240</v>
          </cell>
          <cell r="BF68">
            <v>23.565</v>
          </cell>
          <cell r="BI68">
            <v>9.46131956</v>
          </cell>
          <cell r="BJ68">
            <v>9.46131956</v>
          </cell>
          <cell r="BK68">
            <v>430.05998</v>
          </cell>
          <cell r="BL68">
            <v>0.022</v>
          </cell>
        </row>
        <row r="69">
          <cell r="AK69">
            <v>0</v>
          </cell>
          <cell r="BD69">
            <v>708.46476</v>
          </cell>
          <cell r="BE69">
            <v>240</v>
          </cell>
          <cell r="BF69">
            <v>28.338600000000003</v>
          </cell>
          <cell r="BI69">
            <v>11.377942619999999</v>
          </cell>
          <cell r="BJ69">
            <v>11.377942619999999</v>
          </cell>
          <cell r="BK69">
            <v>517.17921</v>
          </cell>
          <cell r="BL69">
            <v>0.022</v>
          </cell>
        </row>
        <row r="70">
          <cell r="AK70">
            <v>0</v>
          </cell>
          <cell r="BD70">
            <v>1183.1531</v>
          </cell>
          <cell r="BE70">
            <v>240</v>
          </cell>
          <cell r="BF70">
            <v>47.326080000000005</v>
          </cell>
          <cell r="BI70">
            <v>19.00144532</v>
          </cell>
          <cell r="BJ70">
            <v>19.00144532</v>
          </cell>
          <cell r="BK70">
            <v>863.70206</v>
          </cell>
          <cell r="BL70">
            <v>0.022</v>
          </cell>
        </row>
        <row r="71">
          <cell r="AK71">
            <v>0</v>
          </cell>
          <cell r="BD71">
            <v>630.9555300000001</v>
          </cell>
          <cell r="BE71">
            <v>240</v>
          </cell>
          <cell r="BF71">
            <v>25.238280000000003</v>
          </cell>
          <cell r="BI71">
            <v>10.133137080000001</v>
          </cell>
          <cell r="BJ71">
            <v>10.133137080000001</v>
          </cell>
          <cell r="BK71">
            <v>460.5971400000001</v>
          </cell>
          <cell r="BL71">
            <v>0.022</v>
          </cell>
        </row>
        <row r="72">
          <cell r="AK72">
            <v>0</v>
          </cell>
          <cell r="BD72">
            <v>425.0716</v>
          </cell>
          <cell r="BE72">
            <v>240</v>
          </cell>
          <cell r="BF72">
            <v>3.5613599999999996</v>
          </cell>
          <cell r="BI72">
            <v>5.745571259999999</v>
          </cell>
          <cell r="BJ72">
            <v>5.745571259999999</v>
          </cell>
          <cell r="BK72">
            <v>261.16233</v>
          </cell>
          <cell r="BL72">
            <v>0.022</v>
          </cell>
        </row>
        <row r="73">
          <cell r="AK73">
            <v>0</v>
          </cell>
          <cell r="BD73">
            <v>298.793</v>
          </cell>
          <cell r="BE73">
            <v>240</v>
          </cell>
          <cell r="BF73">
            <v>3.1089599999999997</v>
          </cell>
          <cell r="BI73">
            <v>2.55914802</v>
          </cell>
          <cell r="BJ73">
            <v>2.55914802</v>
          </cell>
          <cell r="BK73">
            <v>116.32491</v>
          </cell>
          <cell r="BL73">
            <v>0.022</v>
          </cell>
        </row>
        <row r="74">
          <cell r="AK74">
            <v>0</v>
          </cell>
          <cell r="BD74">
            <v>159.54</v>
          </cell>
          <cell r="BE74">
            <v>240</v>
          </cell>
          <cell r="BF74">
            <v>1.43784</v>
          </cell>
          <cell r="BI74">
            <v>1.17836224</v>
          </cell>
          <cell r="BJ74">
            <v>1.17836224</v>
          </cell>
          <cell r="BK74">
            <v>53.56192</v>
          </cell>
          <cell r="BL74">
            <v>0.022</v>
          </cell>
        </row>
        <row r="75">
          <cell r="AK75">
            <v>0</v>
          </cell>
          <cell r="BD75">
            <v>128.2509</v>
          </cell>
          <cell r="BE75">
            <v>240</v>
          </cell>
          <cell r="BF75">
            <v>0.67716</v>
          </cell>
          <cell r="BI75">
            <v>0.58723918</v>
          </cell>
          <cell r="BJ75">
            <v>0.58723918</v>
          </cell>
          <cell r="BK75">
            <v>26.69269</v>
          </cell>
          <cell r="BL75">
            <v>0.022</v>
          </cell>
        </row>
        <row r="76">
          <cell r="AK76">
            <v>0</v>
          </cell>
          <cell r="BD76">
            <v>3662.98832</v>
          </cell>
          <cell r="BE76">
            <v>240</v>
          </cell>
          <cell r="BF76">
            <v>183.1494</v>
          </cell>
          <cell r="BI76">
            <v>67.49056094</v>
          </cell>
          <cell r="BJ76">
            <v>67.49056094</v>
          </cell>
          <cell r="BK76">
            <v>3067.75277</v>
          </cell>
          <cell r="BL76">
            <v>0.022</v>
          </cell>
        </row>
        <row r="77">
          <cell r="AK77">
            <v>0</v>
          </cell>
          <cell r="BD77">
            <v>11518.7527</v>
          </cell>
          <cell r="BE77">
            <v>240</v>
          </cell>
          <cell r="BF77">
            <v>105.85788</v>
          </cell>
          <cell r="BI77">
            <v>116.20091296000003</v>
          </cell>
          <cell r="BJ77">
            <v>116.20091296000003</v>
          </cell>
          <cell r="BK77">
            <v>5281.859680000001</v>
          </cell>
          <cell r="BL77">
            <v>0.022</v>
          </cell>
        </row>
        <row r="78">
          <cell r="AK78">
            <v>0</v>
          </cell>
          <cell r="BD78">
            <v>14954.87514</v>
          </cell>
          <cell r="BE78">
            <v>300</v>
          </cell>
          <cell r="BF78">
            <v>747.7437600000001</v>
          </cell>
          <cell r="BI78">
            <v>148.05326315999997</v>
          </cell>
          <cell r="BJ78">
            <v>148.05326315999997</v>
          </cell>
          <cell r="BK78">
            <v>6729.69378</v>
          </cell>
          <cell r="BL78">
            <v>0.022</v>
          </cell>
        </row>
        <row r="79">
          <cell r="AK79">
            <v>0</v>
          </cell>
          <cell r="BD79">
            <v>3355.15772</v>
          </cell>
          <cell r="BE79">
            <v>300</v>
          </cell>
          <cell r="BF79">
            <v>167.75784</v>
          </cell>
          <cell r="BI79">
            <v>33.21607255999999</v>
          </cell>
          <cell r="BJ79">
            <v>33.21607255999999</v>
          </cell>
          <cell r="BK79">
            <v>1509.8214799999998</v>
          </cell>
          <cell r="BL79">
            <v>0.022</v>
          </cell>
        </row>
        <row r="80">
          <cell r="AK80">
            <v>0</v>
          </cell>
          <cell r="BD80">
            <v>3401.72878</v>
          </cell>
          <cell r="BE80">
            <v>300</v>
          </cell>
          <cell r="BF80">
            <v>170.08644</v>
          </cell>
          <cell r="BI80">
            <v>33.67711468</v>
          </cell>
          <cell r="BJ80">
            <v>33.67711468</v>
          </cell>
          <cell r="BK80">
            <v>1530.7779400000002</v>
          </cell>
          <cell r="BL80">
            <v>0.022</v>
          </cell>
        </row>
        <row r="81">
          <cell r="AK81">
            <v>0</v>
          </cell>
          <cell r="BD81">
            <v>3355.15772</v>
          </cell>
          <cell r="BE81">
            <v>240</v>
          </cell>
          <cell r="BF81">
            <v>167.75784</v>
          </cell>
          <cell r="BI81">
            <v>33.21607255999999</v>
          </cell>
          <cell r="BJ81">
            <v>33.21607255999999</v>
          </cell>
          <cell r="BK81">
            <v>1509.8214799999998</v>
          </cell>
          <cell r="BL81">
            <v>0.022</v>
          </cell>
        </row>
        <row r="82">
          <cell r="AK82">
            <v>0</v>
          </cell>
          <cell r="BD82">
            <v>4605.34766</v>
          </cell>
          <cell r="BE82">
            <v>300</v>
          </cell>
          <cell r="BF82">
            <v>184.21392</v>
          </cell>
          <cell r="BI82">
            <v>72.61097931999998</v>
          </cell>
          <cell r="BJ82">
            <v>72.61097931999998</v>
          </cell>
          <cell r="BK82">
            <v>3300.4990599999996</v>
          </cell>
          <cell r="BL82">
            <v>0.022</v>
          </cell>
        </row>
        <row r="83">
          <cell r="AK83">
            <v>0</v>
          </cell>
          <cell r="BD83">
            <v>1349.06214</v>
          </cell>
          <cell r="BE83">
            <v>300</v>
          </cell>
          <cell r="BF83">
            <v>53.962439999999994</v>
          </cell>
          <cell r="BI83">
            <v>21.27022018</v>
          </cell>
          <cell r="BJ83">
            <v>21.27022018</v>
          </cell>
          <cell r="BK83">
            <v>966.8281900000001</v>
          </cell>
          <cell r="BL83">
            <v>0.022</v>
          </cell>
        </row>
        <row r="84">
          <cell r="AK84">
            <v>0</v>
          </cell>
          <cell r="BD84">
            <v>303.06978999999995</v>
          </cell>
          <cell r="BE84">
            <v>300</v>
          </cell>
          <cell r="BF84">
            <v>10.10232</v>
          </cell>
          <cell r="BI84">
            <v>5.611842939999999</v>
          </cell>
          <cell r="BJ84">
            <v>5.611842939999999</v>
          </cell>
          <cell r="BK84">
            <v>255.08377</v>
          </cell>
          <cell r="BL84">
            <v>0.022</v>
          </cell>
        </row>
        <row r="85">
          <cell r="AK85">
            <v>0</v>
          </cell>
          <cell r="BD85">
            <v>122.7946</v>
          </cell>
          <cell r="BE85">
            <v>300</v>
          </cell>
          <cell r="BF85">
            <v>4.548</v>
          </cell>
          <cell r="BI85">
            <v>1.2840212</v>
          </cell>
          <cell r="BJ85">
            <v>1.2840212</v>
          </cell>
          <cell r="BK85">
            <v>58.3646</v>
          </cell>
          <cell r="BL85">
            <v>0.022</v>
          </cell>
        </row>
        <row r="86">
          <cell r="AK86">
            <v>0</v>
          </cell>
          <cell r="BD86">
            <v>6365.70333</v>
          </cell>
          <cell r="BE86">
            <v>300</v>
          </cell>
          <cell r="BF86">
            <v>254.62811999999997</v>
          </cell>
          <cell r="BI86">
            <v>90.56274193999997</v>
          </cell>
          <cell r="BJ86">
            <v>90.56274193999997</v>
          </cell>
          <cell r="BK86">
            <v>4116.488269999999</v>
          </cell>
          <cell r="BL86">
            <v>0.022</v>
          </cell>
        </row>
        <row r="87">
          <cell r="AK87">
            <v>0</v>
          </cell>
          <cell r="BD87">
            <v>8646.9281</v>
          </cell>
          <cell r="BE87">
            <v>300</v>
          </cell>
          <cell r="BF87">
            <v>345.87708</v>
          </cell>
          <cell r="BI87">
            <v>123.01697232</v>
          </cell>
          <cell r="BJ87">
            <v>123.01697232</v>
          </cell>
          <cell r="BK87">
            <v>5591.68056</v>
          </cell>
          <cell r="BL87">
            <v>0.022</v>
          </cell>
        </row>
        <row r="88">
          <cell r="AK88">
            <v>0</v>
          </cell>
          <cell r="BD88">
            <v>1303.49307</v>
          </cell>
          <cell r="BE88">
            <v>0</v>
          </cell>
          <cell r="BF88">
            <v>43.32936</v>
          </cell>
          <cell r="BI88">
            <v>24.148929419999998</v>
          </cell>
          <cell r="BJ88">
            <v>24.148929419999998</v>
          </cell>
          <cell r="BK88">
            <v>1097.67861</v>
          </cell>
          <cell r="BL88">
            <v>0.022</v>
          </cell>
        </row>
        <row r="89">
          <cell r="AK89">
            <v>0</v>
          </cell>
          <cell r="BD89">
            <v>2456.1614799999998</v>
          </cell>
          <cell r="BE89">
            <v>0</v>
          </cell>
          <cell r="BF89">
            <v>81.64524</v>
          </cell>
          <cell r="BI89">
            <v>45.50362497999999</v>
          </cell>
          <cell r="BJ89">
            <v>45.50362497999999</v>
          </cell>
          <cell r="BK89">
            <v>2068.3465899999997</v>
          </cell>
          <cell r="BL89">
            <v>0.022</v>
          </cell>
        </row>
        <row r="90">
          <cell r="AK90">
            <v>0</v>
          </cell>
          <cell r="BD90">
            <v>620.13093</v>
          </cell>
          <cell r="BE90">
            <v>0</v>
          </cell>
          <cell r="BF90">
            <v>20.613719999999997</v>
          </cell>
          <cell r="BI90">
            <v>11.48874672</v>
          </cell>
          <cell r="BJ90">
            <v>11.48874672</v>
          </cell>
          <cell r="BK90">
            <v>522.21576</v>
          </cell>
          <cell r="BL90">
            <v>0.022</v>
          </cell>
        </row>
        <row r="91">
          <cell r="AK91">
            <v>0</v>
          </cell>
          <cell r="BD91">
            <v>1146.135</v>
          </cell>
          <cell r="BE91">
            <v>0</v>
          </cell>
          <cell r="BF91">
            <v>38.09868</v>
          </cell>
          <cell r="BI91">
            <v>21.233657939999997</v>
          </cell>
          <cell r="BJ91">
            <v>21.233657939999997</v>
          </cell>
          <cell r="BK91">
            <v>965.1662699999999</v>
          </cell>
          <cell r="BL91">
            <v>0.022</v>
          </cell>
        </row>
        <row r="92">
          <cell r="AK92">
            <v>0</v>
          </cell>
          <cell r="BD92">
            <v>1663.27956</v>
          </cell>
          <cell r="BE92">
            <v>0</v>
          </cell>
          <cell r="BF92">
            <v>55.28904</v>
          </cell>
          <cell r="BI92">
            <v>30.81444563999999</v>
          </cell>
          <cell r="BJ92">
            <v>30.81444563999999</v>
          </cell>
          <cell r="BK92">
            <v>1400.6566199999997</v>
          </cell>
          <cell r="BL92">
            <v>0.022</v>
          </cell>
        </row>
        <row r="93">
          <cell r="AK93">
            <v>0</v>
          </cell>
          <cell r="BD93">
            <v>996.6388900000001</v>
          </cell>
          <cell r="BE93">
            <v>0</v>
          </cell>
          <cell r="BF93">
            <v>33.129239999999996</v>
          </cell>
          <cell r="BI93">
            <v>18.464049999999997</v>
          </cell>
          <cell r="BJ93">
            <v>18.464049999999997</v>
          </cell>
          <cell r="BK93">
            <v>839.275</v>
          </cell>
          <cell r="BL93">
            <v>0.022</v>
          </cell>
        </row>
        <row r="94">
          <cell r="AK94">
            <v>0</v>
          </cell>
          <cell r="BD94">
            <v>3178.93552</v>
          </cell>
          <cell r="BE94">
            <v>0</v>
          </cell>
          <cell r="BF94">
            <v>105.67104</v>
          </cell>
          <cell r="BI94">
            <v>53.27578079999999</v>
          </cell>
          <cell r="BJ94">
            <v>53.27578079999999</v>
          </cell>
          <cell r="BK94">
            <v>2421.6263999999996</v>
          </cell>
          <cell r="BL94">
            <v>0.022</v>
          </cell>
        </row>
        <row r="95">
          <cell r="AK95">
            <v>0</v>
          </cell>
          <cell r="BD95">
            <v>6587.36229</v>
          </cell>
          <cell r="BE95">
            <v>0</v>
          </cell>
          <cell r="BF95">
            <v>386.04516</v>
          </cell>
          <cell r="BI95">
            <v>21.23247874</v>
          </cell>
          <cell r="BJ95">
            <v>21.23247874</v>
          </cell>
          <cell r="BK95">
            <v>965.1126700000001</v>
          </cell>
          <cell r="BL95">
            <v>0.022</v>
          </cell>
        </row>
        <row r="96">
          <cell r="AK96">
            <v>0</v>
          </cell>
          <cell r="BD96">
            <v>363.987</v>
          </cell>
          <cell r="BE96">
            <v>0</v>
          </cell>
          <cell r="BF96">
            <v>12.13296</v>
          </cell>
          <cell r="BI96">
            <v>5.31621926</v>
          </cell>
          <cell r="BJ96">
            <v>5.31621926</v>
          </cell>
          <cell r="BK96">
            <v>241.64633</v>
          </cell>
          <cell r="BL96">
            <v>0.022</v>
          </cell>
        </row>
        <row r="97">
          <cell r="AK97">
            <v>0</v>
          </cell>
          <cell r="BD97">
            <v>39.523</v>
          </cell>
          <cell r="BE97">
            <v>0</v>
          </cell>
          <cell r="BF97">
            <v>1.58088</v>
          </cell>
          <cell r="BI97">
            <v>0.017403319999999996</v>
          </cell>
          <cell r="BJ97">
            <v>0.017403319999999996</v>
          </cell>
          <cell r="BK97">
            <v>0.7910599999999999</v>
          </cell>
          <cell r="BL97">
            <v>0.022</v>
          </cell>
        </row>
        <row r="98">
          <cell r="AK98">
            <v>0</v>
          </cell>
          <cell r="BD98">
            <v>18.887</v>
          </cell>
          <cell r="BE98">
            <v>0</v>
          </cell>
          <cell r="BF98">
            <v>0.75552</v>
          </cell>
          <cell r="BI98">
            <v>0.00829708</v>
          </cell>
          <cell r="BJ98">
            <v>0.00829708</v>
          </cell>
          <cell r="BK98">
            <v>0.37714000000000003</v>
          </cell>
          <cell r="BL98">
            <v>0.022</v>
          </cell>
        </row>
        <row r="99">
          <cell r="AK99">
            <v>0</v>
          </cell>
          <cell r="BD99">
            <v>17055.998480000002</v>
          </cell>
          <cell r="BE99">
            <v>0</v>
          </cell>
          <cell r="BF99">
            <v>849.26136</v>
          </cell>
          <cell r="BI99">
            <v>166.59675911999997</v>
          </cell>
          <cell r="BJ99">
            <v>166.59675911999997</v>
          </cell>
          <cell r="BK99">
            <v>7572.579959999999</v>
          </cell>
          <cell r="BL99">
            <v>0.022</v>
          </cell>
        </row>
        <row r="100">
          <cell r="AK100">
            <v>0</v>
          </cell>
          <cell r="BD100">
            <v>154.1117</v>
          </cell>
          <cell r="BE100">
            <v>0</v>
          </cell>
          <cell r="BF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0.022</v>
          </cell>
        </row>
        <row r="101">
          <cell r="AK101">
            <v>0</v>
          </cell>
          <cell r="BD101">
            <v>88.301</v>
          </cell>
          <cell r="BE101">
            <v>0</v>
          </cell>
          <cell r="BF101">
            <v>4.41504</v>
          </cell>
          <cell r="BI101">
            <v>0.19426549999999998</v>
          </cell>
          <cell r="BJ101">
            <v>0.19426549999999998</v>
          </cell>
          <cell r="BK101">
            <v>8.83025</v>
          </cell>
          <cell r="BL101">
            <v>0.022</v>
          </cell>
        </row>
        <row r="102">
          <cell r="AK102">
            <v>0</v>
          </cell>
          <cell r="BD102">
            <v>94.0778</v>
          </cell>
          <cell r="BE102">
            <v>0</v>
          </cell>
          <cell r="BF102">
            <v>1.8816000000000002</v>
          </cell>
          <cell r="BI102">
            <v>1.0244927000000001</v>
          </cell>
          <cell r="BJ102">
            <v>1.0244927000000001</v>
          </cell>
          <cell r="BK102">
            <v>46.56785000000001</v>
          </cell>
          <cell r="BL102">
            <v>0.022</v>
          </cell>
        </row>
        <row r="103">
          <cell r="AK103">
            <v>0</v>
          </cell>
          <cell r="BD103">
            <v>932.69289</v>
          </cell>
          <cell r="BE103">
            <v>360</v>
          </cell>
          <cell r="BF103">
            <v>31.00368</v>
          </cell>
          <cell r="BI103">
            <v>15.630996699999997</v>
          </cell>
          <cell r="BJ103">
            <v>15.630996699999997</v>
          </cell>
          <cell r="BK103">
            <v>710.4998499999999</v>
          </cell>
          <cell r="BL103">
            <v>0.022</v>
          </cell>
        </row>
        <row r="104">
          <cell r="AK104">
            <v>0</v>
          </cell>
          <cell r="BD104">
            <v>3607.32</v>
          </cell>
          <cell r="BE104">
            <v>0</v>
          </cell>
          <cell r="BF104">
            <v>144.2928</v>
          </cell>
          <cell r="BI104">
            <v>0</v>
          </cell>
          <cell r="BJ104">
            <v>0</v>
          </cell>
          <cell r="BK104">
            <v>0</v>
          </cell>
          <cell r="BL104">
            <v>0.022</v>
          </cell>
        </row>
        <row r="105">
          <cell r="AK105">
            <v>0</v>
          </cell>
          <cell r="BD105">
            <v>720.7753</v>
          </cell>
          <cell r="BE105">
            <v>0</v>
          </cell>
          <cell r="BF105">
            <v>0</v>
          </cell>
          <cell r="BI105">
            <v>46.823013599999996</v>
          </cell>
          <cell r="BJ105">
            <v>46.823013599999996</v>
          </cell>
          <cell r="BK105">
            <v>2128.3188</v>
          </cell>
          <cell r="BL105">
            <v>0.022</v>
          </cell>
        </row>
        <row r="106">
          <cell r="AK106">
            <v>0</v>
          </cell>
          <cell r="BD106">
            <v>432.4667</v>
          </cell>
          <cell r="BE106">
            <v>0</v>
          </cell>
          <cell r="BF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0.022</v>
          </cell>
        </row>
        <row r="107">
          <cell r="AK107">
            <v>0</v>
          </cell>
          <cell r="BD107">
            <v>11.8399</v>
          </cell>
          <cell r="BE107">
            <v>0</v>
          </cell>
          <cell r="BF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0.022</v>
          </cell>
        </row>
        <row r="108">
          <cell r="AK108">
            <v>0</v>
          </cell>
          <cell r="BD108">
            <v>53.287</v>
          </cell>
          <cell r="BE108">
            <v>0</v>
          </cell>
          <cell r="BF108">
            <v>1.7713200000000002</v>
          </cell>
          <cell r="BI108">
            <v>0</v>
          </cell>
          <cell r="BJ108">
            <v>0</v>
          </cell>
          <cell r="BK108">
            <v>0</v>
          </cell>
          <cell r="BL108">
            <v>0.022</v>
          </cell>
        </row>
        <row r="109">
          <cell r="AK109">
            <v>0</v>
          </cell>
          <cell r="BD109">
            <v>1074.814</v>
          </cell>
          <cell r="BE109">
            <v>0</v>
          </cell>
          <cell r="BF109">
            <v>35.72784</v>
          </cell>
          <cell r="BI109">
            <v>0.00037840000000000014</v>
          </cell>
          <cell r="BJ109">
            <v>0.00037840000000000014</v>
          </cell>
          <cell r="BK109">
            <v>0.017200000000000007</v>
          </cell>
          <cell r="BL109">
            <v>0.022</v>
          </cell>
        </row>
        <row r="110">
          <cell r="AK110">
            <v>0</v>
          </cell>
          <cell r="BD110">
            <v>79.364</v>
          </cell>
          <cell r="BE110">
            <v>0</v>
          </cell>
          <cell r="BF110">
            <v>2.63808</v>
          </cell>
          <cell r="BI110">
            <v>0.8962832999999999</v>
          </cell>
          <cell r="BJ110">
            <v>0.8962832999999999</v>
          </cell>
          <cell r="BK110">
            <v>40.74015</v>
          </cell>
          <cell r="BL110">
            <v>0.022</v>
          </cell>
        </row>
        <row r="111">
          <cell r="AK111">
            <v>0</v>
          </cell>
          <cell r="BD111">
            <v>938.457</v>
          </cell>
          <cell r="BE111">
            <v>0</v>
          </cell>
          <cell r="BF111">
            <v>31.195199999999996</v>
          </cell>
          <cell r="BI111">
            <v>18.0783196</v>
          </cell>
          <cell r="BJ111">
            <v>18.0783196</v>
          </cell>
          <cell r="BK111">
            <v>821.7418</v>
          </cell>
          <cell r="BL111">
            <v>0.022</v>
          </cell>
        </row>
        <row r="112">
          <cell r="AK112">
            <v>0</v>
          </cell>
          <cell r="BD112">
            <v>1224.958</v>
          </cell>
          <cell r="BE112">
            <v>0</v>
          </cell>
          <cell r="BF112">
            <v>40.71888</v>
          </cell>
          <cell r="BI112">
            <v>1.3349071999999997</v>
          </cell>
          <cell r="BJ112">
            <v>1.3349071999999997</v>
          </cell>
          <cell r="BK112">
            <v>60.67759999999999</v>
          </cell>
          <cell r="BL112">
            <v>0.022</v>
          </cell>
        </row>
        <row r="113">
          <cell r="AK113">
            <v>0</v>
          </cell>
          <cell r="BD113">
            <v>478.44634</v>
          </cell>
          <cell r="BE113">
            <v>0</v>
          </cell>
          <cell r="BF113">
            <v>15.90408</v>
          </cell>
          <cell r="BI113">
            <v>17.3861556</v>
          </cell>
          <cell r="BJ113">
            <v>17.3861556</v>
          </cell>
          <cell r="BK113">
            <v>790.2798</v>
          </cell>
          <cell r="BL113">
            <v>0.022</v>
          </cell>
        </row>
        <row r="114">
          <cell r="AK114">
            <v>0</v>
          </cell>
          <cell r="BD114">
            <v>315.113</v>
          </cell>
          <cell r="BE114">
            <v>0</v>
          </cell>
          <cell r="BF114">
            <v>13.864920000000001</v>
          </cell>
          <cell r="BI114">
            <v>22.693953040000004</v>
          </cell>
          <cell r="BJ114">
            <v>22.693953040000004</v>
          </cell>
          <cell r="BK114">
            <v>1031.5433200000002</v>
          </cell>
          <cell r="BL114">
            <v>0.022</v>
          </cell>
        </row>
        <row r="115">
          <cell r="AK115">
            <v>0</v>
          </cell>
          <cell r="BD115">
            <v>43.977</v>
          </cell>
          <cell r="BE115">
            <v>0</v>
          </cell>
          <cell r="BF115">
            <v>1.935</v>
          </cell>
          <cell r="BI115">
            <v>8.047433679999997</v>
          </cell>
          <cell r="BJ115">
            <v>8.047433679999997</v>
          </cell>
          <cell r="BK115">
            <v>365.79243999999994</v>
          </cell>
          <cell r="BL115">
            <v>0.022</v>
          </cell>
        </row>
        <row r="116">
          <cell r="AK116">
            <v>0</v>
          </cell>
          <cell r="BD116">
            <v>997.42015</v>
          </cell>
          <cell r="BE116">
            <v>0</v>
          </cell>
          <cell r="BF116">
            <v>34.27896</v>
          </cell>
          <cell r="BI116">
            <v>0</v>
          </cell>
          <cell r="BJ116">
            <v>0</v>
          </cell>
          <cell r="BK116">
            <v>0</v>
          </cell>
          <cell r="BL116">
            <v>0.022</v>
          </cell>
        </row>
        <row r="117">
          <cell r="AK117">
            <v>0</v>
          </cell>
          <cell r="BD117">
            <v>609.7255</v>
          </cell>
          <cell r="BE117">
            <v>0</v>
          </cell>
          <cell r="BF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0.022</v>
          </cell>
        </row>
        <row r="118">
          <cell r="AK118">
            <v>0</v>
          </cell>
          <cell r="BD118">
            <v>69.17160000000001</v>
          </cell>
          <cell r="BE118">
            <v>0</v>
          </cell>
          <cell r="BF118">
            <v>0</v>
          </cell>
          <cell r="BI118">
            <v>15.99843234</v>
          </cell>
          <cell r="BJ118">
            <v>15.99843234</v>
          </cell>
          <cell r="BK118">
            <v>727.2014700000001</v>
          </cell>
          <cell r="BL118">
            <v>0.022</v>
          </cell>
        </row>
        <row r="119">
          <cell r="AK119">
            <v>0</v>
          </cell>
          <cell r="BD119">
            <v>100.5502</v>
          </cell>
          <cell r="BE119">
            <v>0</v>
          </cell>
          <cell r="BF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0.022</v>
          </cell>
        </row>
        <row r="120">
          <cell r="AK120">
            <v>0</v>
          </cell>
          <cell r="BD120">
            <v>1927.67631</v>
          </cell>
          <cell r="BE120">
            <v>0</v>
          </cell>
          <cell r="BF120">
            <v>64.25592</v>
          </cell>
          <cell r="BI120">
            <v>0</v>
          </cell>
          <cell r="BJ120">
            <v>0</v>
          </cell>
          <cell r="BK120">
            <v>0</v>
          </cell>
          <cell r="BL120">
            <v>0.022</v>
          </cell>
        </row>
        <row r="121">
          <cell r="AK121">
            <v>0</v>
          </cell>
          <cell r="BD121">
            <v>128.5239</v>
          </cell>
          <cell r="BE121">
            <v>0</v>
          </cell>
          <cell r="BF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0.022</v>
          </cell>
        </row>
        <row r="122">
          <cell r="AK122">
            <v>0</v>
          </cell>
          <cell r="BD122">
            <v>396.5105</v>
          </cell>
          <cell r="BE122">
            <v>0</v>
          </cell>
          <cell r="BF122">
            <v>0</v>
          </cell>
          <cell r="BI122">
            <v>37.814580539999994</v>
          </cell>
          <cell r="BJ122">
            <v>37.814580539999994</v>
          </cell>
          <cell r="BK122">
            <v>1718.84457</v>
          </cell>
          <cell r="BL122">
            <v>0.022</v>
          </cell>
        </row>
        <row r="123">
          <cell r="AK123">
            <v>0</v>
          </cell>
          <cell r="BD123">
            <v>5778.014</v>
          </cell>
          <cell r="BE123">
            <v>0</v>
          </cell>
          <cell r="BF123">
            <v>346.68084</v>
          </cell>
          <cell r="BI123">
            <v>0</v>
          </cell>
          <cell r="BJ123">
            <v>0</v>
          </cell>
          <cell r="BK123">
            <v>0</v>
          </cell>
          <cell r="BL123">
            <v>0.022</v>
          </cell>
        </row>
        <row r="124">
          <cell r="AK124">
            <v>0</v>
          </cell>
          <cell r="BD124">
            <v>386.3517</v>
          </cell>
          <cell r="BE124">
            <v>0</v>
          </cell>
          <cell r="BF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0.022</v>
          </cell>
        </row>
        <row r="125">
          <cell r="AK125">
            <v>0</v>
          </cell>
          <cell r="BD125">
            <v>39.909</v>
          </cell>
          <cell r="BE125">
            <v>0</v>
          </cell>
          <cell r="BF125">
            <v>1.33032</v>
          </cell>
          <cell r="BI125">
            <v>61.87848545999999</v>
          </cell>
          <cell r="BJ125">
            <v>61.87848545999999</v>
          </cell>
          <cell r="BK125">
            <v>2812.65843</v>
          </cell>
          <cell r="BL125">
            <v>0.022</v>
          </cell>
        </row>
        <row r="126">
          <cell r="AK126">
            <v>0</v>
          </cell>
          <cell r="BD126">
            <v>161.68135999999998</v>
          </cell>
          <cell r="BE126">
            <v>24</v>
          </cell>
          <cell r="BF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0.022</v>
          </cell>
        </row>
        <row r="127">
          <cell r="AK127">
            <v>0</v>
          </cell>
          <cell r="BD127">
            <v>72</v>
          </cell>
          <cell r="BE127">
            <v>180</v>
          </cell>
          <cell r="BF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0.022</v>
          </cell>
        </row>
        <row r="128">
          <cell r="AK128">
            <v>0</v>
          </cell>
          <cell r="BD128">
            <v>237.392</v>
          </cell>
          <cell r="BE128">
            <v>24</v>
          </cell>
          <cell r="BF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0.022</v>
          </cell>
        </row>
        <row r="129">
          <cell r="AK129">
            <v>0</v>
          </cell>
          <cell r="BD129">
            <v>73.72881</v>
          </cell>
          <cell r="BE129">
            <v>24</v>
          </cell>
          <cell r="BF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0.022</v>
          </cell>
        </row>
        <row r="130">
          <cell r="AK130">
            <v>0</v>
          </cell>
          <cell r="BD130">
            <v>85.87667</v>
          </cell>
          <cell r="BE130">
            <v>60</v>
          </cell>
          <cell r="BF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0.022</v>
          </cell>
        </row>
        <row r="131">
          <cell r="AK131">
            <v>0</v>
          </cell>
          <cell r="BD131">
            <v>702.9149</v>
          </cell>
          <cell r="BE131">
            <v>240</v>
          </cell>
          <cell r="BF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0.022</v>
          </cell>
        </row>
        <row r="132">
          <cell r="AK132">
            <v>0</v>
          </cell>
          <cell r="BD132">
            <v>55.6416</v>
          </cell>
          <cell r="BE132">
            <v>240</v>
          </cell>
          <cell r="BF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0.022</v>
          </cell>
        </row>
        <row r="133">
          <cell r="AK133">
            <v>0</v>
          </cell>
          <cell r="BD133">
            <v>56.758</v>
          </cell>
          <cell r="BE133">
            <v>240</v>
          </cell>
          <cell r="BF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0.022</v>
          </cell>
        </row>
        <row r="134">
          <cell r="AK134">
            <v>0</v>
          </cell>
          <cell r="BD134">
            <v>311.44068</v>
          </cell>
          <cell r="BE134">
            <v>240</v>
          </cell>
          <cell r="BF134">
            <v>15.572040000000001</v>
          </cell>
          <cell r="BI134">
            <v>1.6558244999999998</v>
          </cell>
          <cell r="BJ134">
            <v>1.6558244999999998</v>
          </cell>
          <cell r="BK134">
            <v>75.26474999999999</v>
          </cell>
          <cell r="BL134">
            <v>0.022</v>
          </cell>
        </row>
        <row r="135">
          <cell r="AK135">
            <v>0</v>
          </cell>
          <cell r="BD135">
            <v>118.135</v>
          </cell>
          <cell r="BE135">
            <v>24</v>
          </cell>
          <cell r="BF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0.022</v>
          </cell>
        </row>
        <row r="136">
          <cell r="AK136">
            <v>0</v>
          </cell>
          <cell r="BD136">
            <v>130.925</v>
          </cell>
          <cell r="BE136">
            <v>60</v>
          </cell>
          <cell r="BF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0.022</v>
          </cell>
        </row>
        <row r="137">
          <cell r="AK137">
            <v>0</v>
          </cell>
          <cell r="BD137">
            <v>200.3689</v>
          </cell>
          <cell r="BE137">
            <v>360</v>
          </cell>
          <cell r="BF137">
            <v>8.81628</v>
          </cell>
          <cell r="BI137">
            <v>1.06234106</v>
          </cell>
          <cell r="BJ137">
            <v>1.06234106</v>
          </cell>
          <cell r="BK137">
            <v>48.288230000000006</v>
          </cell>
          <cell r="BL137">
            <v>0.022</v>
          </cell>
        </row>
        <row r="138">
          <cell r="AK138">
            <v>0</v>
          </cell>
          <cell r="BD138">
            <v>89.7324</v>
          </cell>
          <cell r="BE138">
            <v>360</v>
          </cell>
          <cell r="BF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0.022</v>
          </cell>
        </row>
        <row r="139">
          <cell r="AK139">
            <v>0</v>
          </cell>
          <cell r="BD139">
            <v>96.8705</v>
          </cell>
          <cell r="BE139">
            <v>360</v>
          </cell>
          <cell r="BF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0.022</v>
          </cell>
        </row>
        <row r="140">
          <cell r="AK140">
            <v>0</v>
          </cell>
          <cell r="BD140">
            <v>1116.01956</v>
          </cell>
          <cell r="BE140">
            <v>360</v>
          </cell>
          <cell r="BF140">
            <v>0</v>
          </cell>
          <cell r="BI140">
            <v>23.870418366666666</v>
          </cell>
          <cell r="BJ140">
            <v>23.870418366666666</v>
          </cell>
          <cell r="BK140">
            <v>1085.0190166666666</v>
          </cell>
          <cell r="BL140">
            <v>0.022</v>
          </cell>
        </row>
        <row r="141">
          <cell r="AK141">
            <v>0</v>
          </cell>
          <cell r="BD141">
            <v>273.64734</v>
          </cell>
          <cell r="BE141">
            <v>360</v>
          </cell>
          <cell r="BF141">
            <v>0</v>
          </cell>
          <cell r="BI141">
            <v>5.853012549999999</v>
          </cell>
          <cell r="BJ141">
            <v>5.853012549999999</v>
          </cell>
          <cell r="BK141">
            <v>266.046025</v>
          </cell>
          <cell r="BL141">
            <v>0.022</v>
          </cell>
        </row>
        <row r="142">
          <cell r="AK142">
            <v>0</v>
          </cell>
          <cell r="BD142">
            <v>300.02298</v>
          </cell>
          <cell r="BE142">
            <v>360</v>
          </cell>
          <cell r="BF142">
            <v>0</v>
          </cell>
          <cell r="BI142">
            <v>6.417158183333333</v>
          </cell>
          <cell r="BJ142">
            <v>6.417158183333333</v>
          </cell>
          <cell r="BK142">
            <v>291.68900833333333</v>
          </cell>
          <cell r="BL142">
            <v>0.022</v>
          </cell>
        </row>
        <row r="143">
          <cell r="AK143">
            <v>0</v>
          </cell>
          <cell r="BD143">
            <v>229.13843</v>
          </cell>
          <cell r="BE143">
            <v>360</v>
          </cell>
          <cell r="BF143">
            <v>0</v>
          </cell>
          <cell r="BI143">
            <v>4.901016419444444</v>
          </cell>
          <cell r="BJ143">
            <v>4.901016419444444</v>
          </cell>
          <cell r="BK143">
            <v>222.77347361111111</v>
          </cell>
          <cell r="BL143">
            <v>0.022</v>
          </cell>
        </row>
        <row r="144">
          <cell r="AK144">
            <v>0</v>
          </cell>
          <cell r="BD144">
            <v>843.11599</v>
          </cell>
          <cell r="BE144">
            <v>360</v>
          </cell>
          <cell r="BF144">
            <v>0</v>
          </cell>
          <cell r="BI144">
            <v>18.033314230555554</v>
          </cell>
          <cell r="BJ144">
            <v>18.033314230555554</v>
          </cell>
          <cell r="BK144">
            <v>819.6961013888889</v>
          </cell>
          <cell r="BL144">
            <v>0.022</v>
          </cell>
        </row>
        <row r="145">
          <cell r="AK145">
            <v>0</v>
          </cell>
          <cell r="BD145">
            <v>479.22175</v>
          </cell>
          <cell r="BE145">
            <v>360</v>
          </cell>
          <cell r="BF145">
            <v>0</v>
          </cell>
          <cell r="BI145">
            <v>10.25002076388889</v>
          </cell>
          <cell r="BJ145">
            <v>10.25002076388889</v>
          </cell>
          <cell r="BK145">
            <v>465.91003472222224</v>
          </cell>
          <cell r="BL145">
            <v>0.022</v>
          </cell>
        </row>
        <row r="146">
          <cell r="AK146">
            <v>0</v>
          </cell>
          <cell r="BD146">
            <v>503.15768</v>
          </cell>
          <cell r="BE146">
            <v>360</v>
          </cell>
          <cell r="BF146">
            <v>0</v>
          </cell>
          <cell r="BI146">
            <v>10.761983711111112</v>
          </cell>
          <cell r="BJ146">
            <v>10.761983711111112</v>
          </cell>
          <cell r="BK146">
            <v>489.18107777777783</v>
          </cell>
          <cell r="BL146">
            <v>0.022</v>
          </cell>
        </row>
        <row r="147">
          <cell r="AK147">
            <v>0</v>
          </cell>
          <cell r="BD147">
            <v>503.15768</v>
          </cell>
          <cell r="BE147">
            <v>360</v>
          </cell>
          <cell r="BF147">
            <v>0</v>
          </cell>
          <cell r="BI147">
            <v>10.761983711111112</v>
          </cell>
          <cell r="BJ147">
            <v>10.761983711111112</v>
          </cell>
          <cell r="BK147">
            <v>489.18107777777783</v>
          </cell>
          <cell r="BL147">
            <v>0.022</v>
          </cell>
        </row>
        <row r="148">
          <cell r="G148" t="str">
            <v>Добавить</v>
          </cell>
        </row>
        <row r="152">
          <cell r="AK152">
            <v>0</v>
          </cell>
          <cell r="BD152">
            <v>175659.30322000003</v>
          </cell>
          <cell r="BE152">
            <v>21456</v>
          </cell>
          <cell r="BF152">
            <v>5978.006879999999</v>
          </cell>
          <cell r="BG152">
            <v>0</v>
          </cell>
          <cell r="BH152">
            <v>0</v>
          </cell>
          <cell r="BI152">
            <v>2341.912027956112</v>
          </cell>
          <cell r="BJ152">
            <v>2341.912027956112</v>
          </cell>
          <cell r="BK152">
            <v>106450.54672527779</v>
          </cell>
        </row>
        <row r="153">
          <cell r="AK153">
            <v>0</v>
          </cell>
          <cell r="BD153">
            <v>175659.30321999994</v>
          </cell>
          <cell r="BE153">
            <v>21456</v>
          </cell>
          <cell r="BF153">
            <v>5978.006879999999</v>
          </cell>
          <cell r="BG153">
            <v>0</v>
          </cell>
          <cell r="BH153">
            <v>0</v>
          </cell>
          <cell r="BI153">
            <v>2341.912027956111</v>
          </cell>
          <cell r="BJ153">
            <v>2341.912027956111</v>
          </cell>
          <cell r="BK153">
            <v>106450.5467252778</v>
          </cell>
        </row>
        <row r="154">
          <cell r="AK154">
            <v>0</v>
          </cell>
          <cell r="BD154">
            <v>13780.820409999998</v>
          </cell>
          <cell r="BE154">
            <v>696</v>
          </cell>
          <cell r="BF154">
            <v>151.06884</v>
          </cell>
          <cell r="BG154">
            <v>0</v>
          </cell>
          <cell r="BH154">
            <v>0</v>
          </cell>
          <cell r="BI154">
            <v>141.37433508</v>
          </cell>
          <cell r="BJ154">
            <v>141.37433508</v>
          </cell>
          <cell r="BK154">
            <v>6426.106140000002</v>
          </cell>
        </row>
        <row r="155">
          <cell r="AK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AK156">
            <v>0</v>
          </cell>
          <cell r="BD156">
            <v>131962.05647999997</v>
          </cell>
          <cell r="BE156">
            <v>20400</v>
          </cell>
          <cell r="BF156">
            <v>4608.0495599999995</v>
          </cell>
          <cell r="BG156">
            <v>0</v>
          </cell>
          <cell r="BH156">
            <v>0</v>
          </cell>
          <cell r="BI156">
            <v>1821.4192780361113</v>
          </cell>
          <cell r="BJ156">
            <v>1821.4192780361113</v>
          </cell>
          <cell r="BK156">
            <v>82791.7853652778</v>
          </cell>
        </row>
        <row r="157">
          <cell r="AK157">
            <v>0</v>
          </cell>
          <cell r="BD157">
            <v>29916.42633</v>
          </cell>
          <cell r="BE157">
            <v>360</v>
          </cell>
          <cell r="BF157">
            <v>1218.8884799999998</v>
          </cell>
          <cell r="BG157">
            <v>0</v>
          </cell>
          <cell r="BH157">
            <v>0</v>
          </cell>
          <cell r="BI157">
            <v>379.11841483999996</v>
          </cell>
          <cell r="BJ157">
            <v>379.11841483999996</v>
          </cell>
          <cell r="BK157">
            <v>17232.65522</v>
          </cell>
        </row>
        <row r="158">
          <cell r="AK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AK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</row>
        <row r="160">
          <cell r="AK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</row>
        <row r="161">
          <cell r="AK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</row>
        <row r="162">
          <cell r="AK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</row>
        <row r="163">
          <cell r="AK163">
            <v>0</v>
          </cell>
          <cell r="BD163">
            <v>175659.30321999994</v>
          </cell>
          <cell r="BE163">
            <v>21456</v>
          </cell>
          <cell r="BF163">
            <v>5978.006879999999</v>
          </cell>
          <cell r="BG163">
            <v>0</v>
          </cell>
          <cell r="BH163">
            <v>0</v>
          </cell>
          <cell r="BI163">
            <v>2341.912027956111</v>
          </cell>
          <cell r="BJ163">
            <v>2341.912027956111</v>
          </cell>
          <cell r="BK163">
            <v>106450.5467252778</v>
          </cell>
        </row>
        <row r="164">
          <cell r="AK164">
            <v>0</v>
          </cell>
          <cell r="BD164">
            <v>13780.820409999998</v>
          </cell>
          <cell r="BE164">
            <v>696</v>
          </cell>
          <cell r="BF164">
            <v>151.06884</v>
          </cell>
          <cell r="BG164">
            <v>0</v>
          </cell>
          <cell r="BH164">
            <v>0</v>
          </cell>
          <cell r="BI164">
            <v>141.37433508</v>
          </cell>
          <cell r="BJ164">
            <v>141.37433508</v>
          </cell>
          <cell r="BK164">
            <v>6426.106140000002</v>
          </cell>
        </row>
        <row r="165">
          <cell r="AK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</row>
        <row r="166">
          <cell r="AK166">
            <v>0</v>
          </cell>
          <cell r="BD166">
            <v>131962.05647999997</v>
          </cell>
          <cell r="BE166">
            <v>20400</v>
          </cell>
          <cell r="BF166">
            <v>4608.0495599999995</v>
          </cell>
          <cell r="BG166">
            <v>0</v>
          </cell>
          <cell r="BH166">
            <v>0</v>
          </cell>
          <cell r="BI166">
            <v>1821.4192780361113</v>
          </cell>
          <cell r="BJ166">
            <v>1821.4192780361113</v>
          </cell>
          <cell r="BK166">
            <v>82791.7853652778</v>
          </cell>
        </row>
        <row r="167">
          <cell r="AK167">
            <v>0</v>
          </cell>
          <cell r="BD167">
            <v>29916.42633</v>
          </cell>
          <cell r="BE167">
            <v>360</v>
          </cell>
          <cell r="BF167">
            <v>1218.8884799999998</v>
          </cell>
          <cell r="BG167">
            <v>0</v>
          </cell>
          <cell r="BH167">
            <v>0</v>
          </cell>
          <cell r="BI167">
            <v>379.11841483999996</v>
          </cell>
          <cell r="BJ167">
            <v>379.11841483999996</v>
          </cell>
          <cell r="BK167">
            <v>17232.65522</v>
          </cell>
        </row>
        <row r="169">
          <cell r="AK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</row>
      </sheetData>
      <sheetData sheetId="71">
        <row r="25">
          <cell r="M25">
            <v>0</v>
          </cell>
        </row>
      </sheetData>
      <sheetData sheetId="74">
        <row r="20">
          <cell r="R20">
            <v>0</v>
          </cell>
          <cell r="U20">
            <v>0</v>
          </cell>
          <cell r="AA20">
            <v>0</v>
          </cell>
        </row>
      </sheetData>
      <sheetData sheetId="75">
        <row r="19">
          <cell r="P19">
            <v>0</v>
          </cell>
          <cell r="S19">
            <v>0</v>
          </cell>
        </row>
        <row r="21">
          <cell r="P21">
            <v>0</v>
          </cell>
          <cell r="S21">
            <v>0</v>
          </cell>
        </row>
        <row r="22">
          <cell r="P22">
            <v>0</v>
          </cell>
          <cell r="S22">
            <v>0</v>
          </cell>
        </row>
      </sheetData>
      <sheetData sheetId="76">
        <row r="18">
          <cell r="P18">
            <v>0</v>
          </cell>
          <cell r="S18">
            <v>0</v>
          </cell>
        </row>
        <row r="25">
          <cell r="P25">
            <v>0</v>
          </cell>
          <cell r="S25">
            <v>0</v>
          </cell>
        </row>
        <row r="29">
          <cell r="P29">
            <v>0</v>
          </cell>
          <cell r="S29">
            <v>0</v>
          </cell>
        </row>
      </sheetData>
      <sheetData sheetId="77">
        <row r="26">
          <cell r="J26">
            <v>0</v>
          </cell>
          <cell r="M26">
            <v>0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0</v>
          </cell>
          <cell r="M33">
            <v>0</v>
          </cell>
        </row>
        <row r="34">
          <cell r="J34">
            <v>0</v>
          </cell>
          <cell r="M34">
            <v>0</v>
          </cell>
        </row>
        <row r="35">
          <cell r="J35">
            <v>0</v>
          </cell>
          <cell r="M35">
            <v>0</v>
          </cell>
        </row>
        <row r="36">
          <cell r="J36">
            <v>0</v>
          </cell>
          <cell r="M36">
            <v>0</v>
          </cell>
        </row>
        <row r="37">
          <cell r="J37">
            <v>0</v>
          </cell>
          <cell r="M37">
            <v>0</v>
          </cell>
        </row>
        <row r="40">
          <cell r="J40">
            <v>0</v>
          </cell>
          <cell r="M40">
            <v>0</v>
          </cell>
        </row>
        <row r="52">
          <cell r="J52">
            <v>0</v>
          </cell>
          <cell r="M52">
            <v>0</v>
          </cell>
        </row>
      </sheetData>
      <sheetData sheetId="98">
        <row r="65">
          <cell r="B65" t="str">
            <v>Ангарское</v>
          </cell>
        </row>
        <row r="66">
          <cell r="B66" t="str">
            <v>Артюгинское</v>
          </cell>
        </row>
        <row r="67">
          <cell r="B67" t="str">
            <v>Белякинское</v>
          </cell>
        </row>
        <row r="68">
          <cell r="B68" t="str">
            <v>Богучанское</v>
          </cell>
        </row>
        <row r="69">
          <cell r="B69" t="str">
            <v>Говорковское</v>
          </cell>
        </row>
        <row r="70">
          <cell r="B70" t="str">
            <v>Красногорьевское</v>
          </cell>
        </row>
        <row r="71">
          <cell r="B71" t="str">
            <v>Манзенское</v>
          </cell>
        </row>
        <row r="72">
          <cell r="B72" t="str">
            <v>Межселенная территория Богучанского муниципального района, включающая д Заимка, д Каменка, д Прилуки</v>
          </cell>
        </row>
        <row r="73">
          <cell r="B73" t="str">
            <v>Невонское</v>
          </cell>
        </row>
        <row r="74">
          <cell r="B74" t="str">
            <v>Нижнетерянское</v>
          </cell>
        </row>
        <row r="75">
          <cell r="B75" t="str">
            <v>Новохайское</v>
          </cell>
        </row>
        <row r="76">
          <cell r="B76" t="str">
            <v>Октябрьское</v>
          </cell>
        </row>
        <row r="77">
          <cell r="B77" t="str">
            <v>Осиновомысское</v>
          </cell>
        </row>
        <row r="78">
          <cell r="B78" t="str">
            <v>Пинчугское</v>
          </cell>
        </row>
        <row r="79">
          <cell r="B79" t="str">
            <v>Таежнинское</v>
          </cell>
        </row>
        <row r="80">
          <cell r="B80" t="str">
            <v>Такучетское</v>
          </cell>
        </row>
        <row r="81">
          <cell r="B81" t="str">
            <v>Хребтовское</v>
          </cell>
        </row>
        <row r="82">
          <cell r="B82" t="str">
            <v>Чуноярское</v>
          </cell>
        </row>
        <row r="83">
          <cell r="B83" t="str">
            <v>Шиверское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8:N88"/>
  <sheetViews>
    <sheetView showGridLines="0" tabSelected="1" zoomScalePageLayoutView="0" workbookViewId="0" topLeftCell="A55">
      <selection activeCell="I92" sqref="I92"/>
    </sheetView>
  </sheetViews>
  <sheetFormatPr defaultColWidth="9.140625" defaultRowHeight="11.25"/>
  <cols>
    <col min="1" max="4" width="0.71875" style="1" customWidth="1"/>
    <col min="5" max="5" width="0" style="1" hidden="1" customWidth="1"/>
    <col min="6" max="6" width="5.421875" style="1" customWidth="1"/>
    <col min="7" max="7" width="46.7109375" style="1" customWidth="1"/>
    <col min="8" max="8" width="13.8515625" style="1" customWidth="1"/>
    <col min="9" max="10" width="19.7109375" style="1" customWidth="1"/>
    <col min="11" max="12" width="18.8515625" style="1" customWidth="1"/>
    <col min="13" max="13" width="18.57421875" style="1" customWidth="1"/>
    <col min="14" max="14" width="15.7109375" style="1" customWidth="1"/>
    <col min="15" max="16384" width="9.140625" style="1" customWidth="1"/>
  </cols>
  <sheetData>
    <row r="1" ht="1.5" customHeight="1"/>
    <row r="2" ht="1.5" customHeight="1"/>
    <row r="3" ht="1.5" customHeight="1"/>
    <row r="4" ht="1.5" customHeight="1"/>
    <row r="5" ht="1.5" customHeight="1"/>
    <row r="6" ht="1.5" customHeight="1"/>
    <row r="7" ht="1.5" customHeight="1"/>
    <row r="8" spans="6:10" ht="11.25">
      <c r="F8" s="54" t="s">
        <v>0</v>
      </c>
      <c r="G8" s="54"/>
      <c r="H8" s="54"/>
      <c r="I8" s="54"/>
      <c r="J8" s="54"/>
    </row>
    <row r="9" spans="6:10" ht="11.25">
      <c r="F9" s="54" t="s">
        <v>1</v>
      </c>
      <c r="G9" s="54"/>
      <c r="H9" s="54"/>
      <c r="I9" s="54"/>
      <c r="J9" s="54"/>
    </row>
    <row r="10" spans="6:10" ht="11.25">
      <c r="F10" s="54" t="str">
        <f>"                  (вид цены (тарифа) на "&amp;god&amp;" год"</f>
        <v>                  (вид цены (тарифа) на 2022 год</v>
      </c>
      <c r="G10" s="54"/>
      <c r="H10" s="54"/>
      <c r="I10" s="54"/>
      <c r="J10" s="54"/>
    </row>
    <row r="11" spans="6:10" ht="11.25">
      <c r="F11" s="54" t="s">
        <v>2</v>
      </c>
      <c r="G11" s="54"/>
      <c r="H11" s="54"/>
      <c r="I11" s="54"/>
      <c r="J11" s="54"/>
    </row>
    <row r="12" ht="11.25">
      <c r="F12" s="2"/>
    </row>
    <row r="13" spans="6:10" ht="11.25">
      <c r="F13" s="55" t="str">
        <f>ORG</f>
        <v>МУП "Жилкомсервис" г. Сосновоборск</v>
      </c>
      <c r="G13" s="56"/>
      <c r="H13" s="56"/>
      <c r="I13" s="56"/>
      <c r="J13" s="56"/>
    </row>
    <row r="14" spans="6:10" ht="11.25">
      <c r="F14" s="54" t="s">
        <v>3</v>
      </c>
      <c r="G14" s="54"/>
      <c r="H14" s="54"/>
      <c r="I14" s="54"/>
      <c r="J14" s="54"/>
    </row>
    <row r="18" spans="6:11" ht="19.5" customHeight="1">
      <c r="F18" s="38" t="s">
        <v>4</v>
      </c>
      <c r="G18" s="38"/>
      <c r="H18" s="38"/>
      <c r="I18" s="38"/>
      <c r="J18" s="38"/>
      <c r="K18" s="38"/>
    </row>
    <row r="19" ht="11.25">
      <c r="F19" s="2"/>
    </row>
    <row r="20" spans="6:11" ht="11.25">
      <c r="F20" s="42" t="s">
        <v>5</v>
      </c>
      <c r="G20" s="42"/>
      <c r="H20" s="51" t="str">
        <f>ORG</f>
        <v>МУП "Жилкомсервис" г. Сосновоборск</v>
      </c>
      <c r="I20" s="52"/>
      <c r="J20" s="52"/>
      <c r="K20" s="52"/>
    </row>
    <row r="21" spans="6:11" ht="11.25">
      <c r="F21" s="42"/>
      <c r="G21" s="42"/>
      <c r="H21" s="52"/>
      <c r="I21" s="52"/>
      <c r="J21" s="52"/>
      <c r="K21" s="52"/>
    </row>
    <row r="22" spans="6:11" ht="15" customHeight="1">
      <c r="F22" s="42" t="s">
        <v>6</v>
      </c>
      <c r="G22" s="42"/>
      <c r="H22" s="53" t="str">
        <f>ORG</f>
        <v>МУП "Жилкомсервис" г. Сосновоборск</v>
      </c>
      <c r="I22" s="53"/>
      <c r="J22" s="53"/>
      <c r="K22" s="53"/>
    </row>
    <row r="23" spans="6:11" ht="15" customHeight="1">
      <c r="F23" s="42" t="s">
        <v>7</v>
      </c>
      <c r="G23" s="42"/>
      <c r="H23" s="49" t="str">
        <f>'[1]Титульный'!E53</f>
        <v>662500,Красноярский край,г.Сосновоборск,ул.Солнечная2</v>
      </c>
      <c r="I23" s="50"/>
      <c r="J23" s="50"/>
      <c r="K23" s="50"/>
    </row>
    <row r="24" spans="6:11" ht="15" customHeight="1">
      <c r="F24" s="42" t="s">
        <v>8</v>
      </c>
      <c r="G24" s="42"/>
      <c r="H24" s="49" t="str">
        <f>'[1]Титульный'!E54</f>
        <v>662500,Красноярский край,г.Сосновоборск,ул.Солнечная2</v>
      </c>
      <c r="I24" s="50"/>
      <c r="J24" s="50"/>
      <c r="K24" s="50"/>
    </row>
    <row r="25" spans="6:11" ht="15" customHeight="1">
      <c r="F25" s="42" t="s">
        <v>9</v>
      </c>
      <c r="G25" s="42"/>
      <c r="H25" s="46" t="str">
        <f>INN</f>
        <v>2458008862</v>
      </c>
      <c r="I25" s="46"/>
      <c r="J25" s="46"/>
      <c r="K25" s="46"/>
    </row>
    <row r="26" spans="6:11" ht="15" customHeight="1">
      <c r="F26" s="42" t="s">
        <v>10</v>
      </c>
      <c r="G26" s="42"/>
      <c r="H26" s="46" t="str">
        <f>KPP</f>
        <v>245801001</v>
      </c>
      <c r="I26" s="46"/>
      <c r="J26" s="46"/>
      <c r="K26" s="46"/>
    </row>
    <row r="27" spans="6:11" ht="15" customHeight="1">
      <c r="F27" s="42" t="s">
        <v>11</v>
      </c>
      <c r="G27" s="42"/>
      <c r="H27" s="46" t="str">
        <f>'[1]Титульный'!E57</f>
        <v>Белова Анна Александровна</v>
      </c>
      <c r="I27" s="46"/>
      <c r="J27" s="46"/>
      <c r="K27" s="46"/>
    </row>
    <row r="28" spans="6:11" ht="15" customHeight="1">
      <c r="F28" s="42" t="s">
        <v>12</v>
      </c>
      <c r="G28" s="42"/>
      <c r="H28" s="47" t="str">
        <f>'[1]Титульный'!E68</f>
        <v>nsanarova@bk.ru</v>
      </c>
      <c r="I28" s="48"/>
      <c r="J28" s="48"/>
      <c r="K28" s="48"/>
    </row>
    <row r="29" spans="6:11" ht="15" customHeight="1">
      <c r="F29" s="42" t="s">
        <v>13</v>
      </c>
      <c r="G29" s="42"/>
      <c r="H29" s="47" t="str">
        <f>'[1]Титульный'!E58</f>
        <v>(39131)2-19-01</v>
      </c>
      <c r="I29" s="48"/>
      <c r="J29" s="48"/>
      <c r="K29" s="48"/>
    </row>
    <row r="30" spans="6:11" ht="11.25" hidden="1">
      <c r="F30" s="42" t="s">
        <v>14</v>
      </c>
      <c r="G30" s="42"/>
      <c r="H30" s="43"/>
      <c r="I30" s="43"/>
      <c r="J30" s="43"/>
      <c r="K30" s="43"/>
    </row>
    <row r="31" ht="4.5" customHeight="1"/>
    <row r="32" ht="4.5" customHeight="1">
      <c r="F32" s="3"/>
    </row>
    <row r="33" spans="6:11" ht="18.75" customHeight="1">
      <c r="F33" s="38" t="s">
        <v>15</v>
      </c>
      <c r="G33" s="38"/>
      <c r="H33" s="38"/>
      <c r="I33" s="38"/>
      <c r="J33" s="38"/>
      <c r="K33" s="38"/>
    </row>
    <row r="34" ht="1.5" customHeight="1"/>
    <row r="35" ht="1.5" customHeight="1">
      <c r="F35" s="3"/>
    </row>
    <row r="36" spans="6:11" ht="55.5" customHeight="1">
      <c r="F36" s="41" t="s">
        <v>16</v>
      </c>
      <c r="G36" s="41"/>
      <c r="H36" s="4" t="s">
        <v>17</v>
      </c>
      <c r="I36" s="4" t="s">
        <v>18</v>
      </c>
      <c r="J36" s="4" t="s">
        <v>19</v>
      </c>
      <c r="K36" s="4" t="s">
        <v>20</v>
      </c>
    </row>
    <row r="37" spans="6:11" ht="24.75" customHeight="1">
      <c r="F37" s="44" t="s">
        <v>21</v>
      </c>
      <c r="G37" s="44"/>
      <c r="H37" s="44"/>
      <c r="I37" s="44"/>
      <c r="J37" s="44"/>
      <c r="K37" s="44"/>
    </row>
    <row r="38" spans="6:11" ht="22.5">
      <c r="F38" s="5">
        <v>1</v>
      </c>
      <c r="G38" s="6" t="s">
        <v>22</v>
      </c>
      <c r="H38" s="6"/>
      <c r="I38" s="6"/>
      <c r="J38" s="6"/>
      <c r="K38" s="7"/>
    </row>
    <row r="39" spans="6:11" ht="15" customHeight="1">
      <c r="F39" s="8" t="s">
        <v>23</v>
      </c>
      <c r="G39" s="9" t="s">
        <v>24</v>
      </c>
      <c r="H39" s="10" t="s">
        <v>25</v>
      </c>
      <c r="I39" s="11">
        <v>106489</v>
      </c>
      <c r="J39" s="11">
        <v>105628</v>
      </c>
      <c r="K39" s="11">
        <f>'[1]8_Расчет НВВ '!Y102</f>
        <v>73006.33097995224</v>
      </c>
    </row>
    <row r="40" spans="6:11" ht="15" customHeight="1">
      <c r="F40" s="12" t="s">
        <v>26</v>
      </c>
      <c r="G40" s="13" t="s">
        <v>27</v>
      </c>
      <c r="H40" s="4" t="s">
        <v>25</v>
      </c>
      <c r="I40" s="11">
        <v>15730.554</v>
      </c>
      <c r="J40" s="11"/>
      <c r="K40" s="11"/>
    </row>
    <row r="41" spans="6:11" ht="22.5">
      <c r="F41" s="12" t="s">
        <v>28</v>
      </c>
      <c r="G41" s="13" t="s">
        <v>29</v>
      </c>
      <c r="H41" s="4" t="s">
        <v>25</v>
      </c>
      <c r="I41" s="11"/>
      <c r="J41" s="11"/>
      <c r="K41" s="11"/>
    </row>
    <row r="42" spans="6:11" ht="15" customHeight="1">
      <c r="F42" s="12" t="s">
        <v>30</v>
      </c>
      <c r="G42" s="13" t="s">
        <v>31</v>
      </c>
      <c r="H42" s="4" t="s">
        <v>25</v>
      </c>
      <c r="I42" s="11">
        <f>I40</f>
        <v>15730.554</v>
      </c>
      <c r="J42" s="11"/>
      <c r="K42" s="11"/>
    </row>
    <row r="43" spans="6:11" ht="16.5" customHeight="1">
      <c r="F43" s="5" t="s">
        <v>32</v>
      </c>
      <c r="G43" s="6" t="s">
        <v>33</v>
      </c>
      <c r="H43" s="14"/>
      <c r="I43" s="6"/>
      <c r="J43" s="6"/>
      <c r="K43" s="7"/>
    </row>
    <row r="44" spans="6:11" ht="45">
      <c r="F44" s="12" t="s">
        <v>34</v>
      </c>
      <c r="G44" s="13" t="s">
        <v>35</v>
      </c>
      <c r="H44" s="4" t="s">
        <v>36</v>
      </c>
      <c r="I44" s="15">
        <f>IF(I39=0,0,I40/I39)</f>
        <v>0.14771998985810741</v>
      </c>
      <c r="J44" s="15">
        <f>IF(J39=0,0,J40/J39)</f>
        <v>0</v>
      </c>
      <c r="K44" s="15">
        <f>IF(K39=0,0,K40/K39)</f>
        <v>0</v>
      </c>
    </row>
    <row r="45" spans="6:11" ht="22.5">
      <c r="F45" s="5" t="s">
        <v>37</v>
      </c>
      <c r="G45" s="6" t="s">
        <v>38</v>
      </c>
      <c r="H45" s="14"/>
      <c r="I45" s="6"/>
      <c r="J45" s="6"/>
      <c r="K45" s="7"/>
    </row>
    <row r="46" spans="6:11" ht="18" customHeight="1">
      <c r="F46" s="12" t="s">
        <v>39</v>
      </c>
      <c r="G46" s="16" t="s">
        <v>40</v>
      </c>
      <c r="H46" s="4" t="s">
        <v>41</v>
      </c>
      <c r="I46" s="17">
        <f>'[1]9 Тариф'!P34</f>
        <v>10.245000000000001</v>
      </c>
      <c r="J46" s="17">
        <f>'[1]9 Тариф'!Q34</f>
        <v>10.940000000000001</v>
      </c>
      <c r="K46" s="17">
        <f>'[1]9 Тариф'!W34</f>
        <v>10.25</v>
      </c>
    </row>
    <row r="47" spans="6:11" ht="22.5">
      <c r="F47" s="12" t="s">
        <v>42</v>
      </c>
      <c r="G47" s="16" t="s">
        <v>43</v>
      </c>
      <c r="H47" s="4" t="s">
        <v>44</v>
      </c>
      <c r="I47" s="17">
        <f>'[1]9 Тариф'!P59*1000</f>
        <v>0</v>
      </c>
      <c r="J47" s="17">
        <f>'[1]9 Тариф'!Q59*1000</f>
        <v>0</v>
      </c>
      <c r="K47" s="17">
        <f>'[1]9 Тариф'!W59*1000</f>
        <v>0</v>
      </c>
    </row>
    <row r="48" spans="6:11" ht="33.75">
      <c r="F48" s="12" t="s">
        <v>45</v>
      </c>
      <c r="G48" s="16" t="s">
        <v>46</v>
      </c>
      <c r="H48" s="4" t="s">
        <v>47</v>
      </c>
      <c r="I48" s="18">
        <v>48306.159</v>
      </c>
      <c r="J48" s="19">
        <v>48306.159</v>
      </c>
      <c r="K48" s="19">
        <v>48306.159</v>
      </c>
    </row>
    <row r="49" spans="6:11" ht="18" customHeight="1">
      <c r="F49" s="12" t="s">
        <v>48</v>
      </c>
      <c r="G49" s="20" t="s">
        <v>49</v>
      </c>
      <c r="H49" s="4" t="s">
        <v>36</v>
      </c>
      <c r="I49" s="17">
        <f>'[1]9 Тариф'!P47</f>
        <v>0</v>
      </c>
      <c r="J49" s="17">
        <f>'[1]9 Тариф'!Q47</f>
        <v>0</v>
      </c>
      <c r="K49" s="17">
        <f>'[1]9 Тариф'!W47</f>
        <v>0</v>
      </c>
    </row>
    <row r="50" spans="6:11" ht="57">
      <c r="F50" s="12" t="s">
        <v>50</v>
      </c>
      <c r="G50" s="16" t="s">
        <v>51</v>
      </c>
      <c r="H50" s="4"/>
      <c r="I50" s="21" t="s">
        <v>52</v>
      </c>
      <c r="J50" s="21" t="s">
        <v>52</v>
      </c>
      <c r="K50" s="21" t="s">
        <v>52</v>
      </c>
    </row>
    <row r="51" spans="6:11" ht="22.5">
      <c r="F51" s="12" t="s">
        <v>53</v>
      </c>
      <c r="G51" s="22" t="s">
        <v>54</v>
      </c>
      <c r="H51" s="4" t="s">
        <v>25</v>
      </c>
      <c r="I51" s="17">
        <f>'[1]8_Расчет НВВ '!Q123</f>
        <v>85514.15561622058</v>
      </c>
      <c r="J51" s="17">
        <f>_xlfn.IFERROR('[1]8_Расчет НВВ '!V123,0)</f>
        <v>54024.665395516655</v>
      </c>
      <c r="K51" s="17">
        <f>'[1]8_Расчет НВВ '!Y123</f>
        <v>61688.58241817264</v>
      </c>
    </row>
    <row r="52" spans="6:11" ht="57">
      <c r="F52" s="12" t="s">
        <v>55</v>
      </c>
      <c r="G52" s="13" t="s">
        <v>56</v>
      </c>
      <c r="H52" s="4" t="s">
        <v>25</v>
      </c>
      <c r="I52" s="23">
        <f>'[1]8_Расчет НВВ '!Q65</f>
        <v>28985.52768106487</v>
      </c>
      <c r="J52" s="23">
        <f>'[1]8_Расчет НВВ '!V65</f>
        <v>26839.87</v>
      </c>
      <c r="K52" s="23">
        <f>'[1]8_Расчет НВВ '!Y65</f>
        <v>27635.27938017989</v>
      </c>
    </row>
    <row r="53" spans="6:11" ht="11.25">
      <c r="F53" s="24"/>
      <c r="G53" s="22" t="s">
        <v>57</v>
      </c>
      <c r="H53" s="4"/>
      <c r="I53" s="25"/>
      <c r="J53" s="25"/>
      <c r="K53" s="25"/>
    </row>
    <row r="54" spans="6:11" ht="11.25">
      <c r="F54" s="12" t="s">
        <v>58</v>
      </c>
      <c r="G54" s="26" t="s">
        <v>59</v>
      </c>
      <c r="H54" s="4" t="s">
        <v>25</v>
      </c>
      <c r="I54" s="23">
        <f>'[1]8_Расчет НВВ '!Q38</f>
        <v>1449.4616810648697</v>
      </c>
      <c r="J54" s="23">
        <f>'[1]8_Расчет НВВ '!V38</f>
        <v>1882.8</v>
      </c>
      <c r="K54" s="23">
        <f>'[1]8_Расчет НВВ '!Y38</f>
        <v>1938.5974677598176</v>
      </c>
    </row>
    <row r="55" spans="6:11" ht="11.25">
      <c r="F55" s="12" t="s">
        <v>60</v>
      </c>
      <c r="G55" s="26" t="s">
        <v>61</v>
      </c>
      <c r="H55" s="4" t="s">
        <v>25</v>
      </c>
      <c r="I55" s="23">
        <f>'[1]8_Расчет НВВ '!Q40</f>
        <v>5536.472</v>
      </c>
      <c r="J55" s="23">
        <f>'[1]8_Расчет НВВ '!V40</f>
        <v>0</v>
      </c>
      <c r="K55" s="23">
        <f>'[1]8_Расчет НВВ '!Y40</f>
        <v>0</v>
      </c>
    </row>
    <row r="56" spans="6:11" ht="11.25">
      <c r="F56" s="12" t="s">
        <v>62</v>
      </c>
      <c r="G56" s="26" t="s">
        <v>63</v>
      </c>
      <c r="H56" s="4" t="s">
        <v>25</v>
      </c>
      <c r="I56" s="23">
        <f>'[1]8_Расчет НВВ '!Q35</f>
        <v>16591.177</v>
      </c>
      <c r="J56" s="23">
        <f>'[1]8_Расчет НВВ '!V35</f>
        <v>18043.61</v>
      </c>
      <c r="K56" s="23">
        <f>'[1]8_Расчет НВВ '!Y35</f>
        <v>18578.338992588553</v>
      </c>
    </row>
    <row r="57" spans="6:11" ht="33.75">
      <c r="F57" s="12" t="s">
        <v>64</v>
      </c>
      <c r="G57" s="13" t="s">
        <v>65</v>
      </c>
      <c r="H57" s="4" t="s">
        <v>25</v>
      </c>
      <c r="I57" s="17">
        <f>'[1]8_Расчет НВВ '!Q102-I52</f>
        <v>41118.88134932</v>
      </c>
      <c r="J57" s="17">
        <f>'[1]8_Расчет НВВ '!V102-J52</f>
        <v>41001.26404351667</v>
      </c>
      <c r="K57" s="17">
        <f>'[1]8_Расчет НВВ '!Y102-K52</f>
        <v>45371.05159977235</v>
      </c>
    </row>
    <row r="58" spans="6:11" ht="22.5">
      <c r="F58" s="12" t="s">
        <v>66</v>
      </c>
      <c r="G58" s="13" t="s">
        <v>67</v>
      </c>
      <c r="H58" s="4" t="s">
        <v>25</v>
      </c>
      <c r="I58" s="23">
        <f>'[1]8_Расчет НВВ '!Q103</f>
        <v>0</v>
      </c>
      <c r="J58" s="23">
        <f>'[1]8_Расчет НВВ '!V103</f>
        <v>-32533.93</v>
      </c>
      <c r="K58" s="23">
        <f>'[1]8_Расчет НВВ '!Y103</f>
        <v>-32243.033361779606</v>
      </c>
    </row>
    <row r="59" spans="6:11" ht="22.5">
      <c r="F59" s="12" t="s">
        <v>68</v>
      </c>
      <c r="G59" s="13" t="s">
        <v>69</v>
      </c>
      <c r="H59" s="4" t="s">
        <v>25</v>
      </c>
      <c r="I59" s="19">
        <v>5466</v>
      </c>
      <c r="J59" s="19">
        <v>0</v>
      </c>
      <c r="K59" s="19">
        <v>0</v>
      </c>
    </row>
    <row r="60" spans="6:11" ht="90.75">
      <c r="F60" s="12" t="s">
        <v>70</v>
      </c>
      <c r="G60" s="26" t="s">
        <v>71</v>
      </c>
      <c r="H60" s="4"/>
      <c r="I60" s="21" t="s">
        <v>72</v>
      </c>
      <c r="J60" s="21"/>
      <c r="K60" s="27"/>
    </row>
    <row r="61" spans="6:11" ht="11.25">
      <c r="F61" s="12" t="s">
        <v>73</v>
      </c>
      <c r="G61" s="16" t="s">
        <v>74</v>
      </c>
      <c r="H61" s="4" t="s">
        <v>75</v>
      </c>
      <c r="I61" s="23">
        <f>'[1]7_Свод УЕ '!L39</f>
        <v>1965.1784</v>
      </c>
      <c r="J61" s="23">
        <f>'[1]7_Свод УЕ '!L41</f>
        <v>1965.0884</v>
      </c>
      <c r="K61" s="23">
        <f>'[1]7_Свод УЕ '!L42</f>
        <v>1965.1784</v>
      </c>
    </row>
    <row r="62" spans="6:11" ht="33.75" customHeight="1">
      <c r="F62" s="12" t="s">
        <v>76</v>
      </c>
      <c r="G62" s="13" t="s">
        <v>77</v>
      </c>
      <c r="H62" s="4" t="s">
        <v>78</v>
      </c>
      <c r="I62" s="23">
        <f>IF('[1]8_Расчет НВВ '!Q27=0,0,'[1]8_Расчет НВВ '!Q65/'[1]8_Расчет НВВ '!Q27)</f>
        <v>14.749565576878348</v>
      </c>
      <c r="J62" s="23">
        <f>IF('[1]8_Расчет НВВ '!U27=0,0,'[1]8_Расчет НВВ '!V65/'[1]8_Расчет НВВ '!U27)</f>
        <v>13.658352469028873</v>
      </c>
      <c r="K62" s="23">
        <f>IF('[1]8_Расчет НВВ '!X27=0,0,'[1]8_Расчет НВВ '!Y65/'[1]8_Расчет НВВ '!X27)</f>
        <v>14.062478694137841</v>
      </c>
    </row>
    <row r="63" spans="6:11" ht="24.75" customHeight="1">
      <c r="F63" s="5" t="s">
        <v>79</v>
      </c>
      <c r="G63" s="45" t="s">
        <v>80</v>
      </c>
      <c r="H63" s="45"/>
      <c r="I63" s="45"/>
      <c r="J63" s="6"/>
      <c r="K63" s="7"/>
    </row>
    <row r="64" spans="6:11" ht="11.25">
      <c r="F64" s="12" t="s">
        <v>81</v>
      </c>
      <c r="G64" s="13" t="s">
        <v>82</v>
      </c>
      <c r="H64" s="4" t="s">
        <v>83</v>
      </c>
      <c r="I64" s="23">
        <f>'[1]16_Персонал'!J20</f>
        <v>5.5</v>
      </c>
      <c r="J64" s="23">
        <f>'[1]16_Персонал'!L20</f>
        <v>5</v>
      </c>
      <c r="K64" s="17">
        <v>9</v>
      </c>
    </row>
    <row r="65" spans="6:11" ht="22.5">
      <c r="F65" s="12" t="s">
        <v>84</v>
      </c>
      <c r="G65" s="13" t="s">
        <v>85</v>
      </c>
      <c r="H65" s="4" t="s">
        <v>86</v>
      </c>
      <c r="I65" s="23">
        <f>'[1]16_Персонал'!J44/1000</f>
        <v>21.961540622194995</v>
      </c>
      <c r="J65" s="19">
        <f>'[1]16_Персонал'!L44/1000</f>
        <v>31.380000000000003</v>
      </c>
      <c r="K65" s="17">
        <f>'[1]8_Расчет НВВ '!X38/12/9</f>
        <v>17.949976553331645</v>
      </c>
    </row>
    <row r="66" spans="6:11" ht="22.5">
      <c r="F66" s="12" t="s">
        <v>87</v>
      </c>
      <c r="G66" s="13" t="s">
        <v>88</v>
      </c>
      <c r="H66" s="4"/>
      <c r="I66" s="27"/>
      <c r="J66" s="27"/>
      <c r="K66" s="27"/>
    </row>
    <row r="67" spans="6:11" ht="22.5">
      <c r="F67" s="12" t="s">
        <v>89</v>
      </c>
      <c r="G67" s="22" t="s">
        <v>90</v>
      </c>
      <c r="H67" s="4" t="s">
        <v>25</v>
      </c>
      <c r="I67" s="19">
        <v>1131</v>
      </c>
      <c r="J67" s="19">
        <f>I67</f>
        <v>1131</v>
      </c>
      <c r="K67" s="19">
        <f>J67</f>
        <v>1131</v>
      </c>
    </row>
    <row r="68" spans="6:11" ht="33.75">
      <c r="F68" s="12" t="s">
        <v>91</v>
      </c>
      <c r="G68" s="22" t="s">
        <v>92</v>
      </c>
      <c r="H68" s="4" t="s">
        <v>25</v>
      </c>
      <c r="I68" s="19"/>
      <c r="J68" s="19"/>
      <c r="K68" s="19"/>
    </row>
    <row r="69" ht="6" customHeight="1"/>
    <row r="70" ht="6" customHeight="1"/>
    <row r="71" ht="6" customHeight="1"/>
    <row r="72" ht="6" customHeight="1"/>
    <row r="73" spans="6:14" ht="23.25" customHeight="1">
      <c r="F73" s="38" t="s">
        <v>93</v>
      </c>
      <c r="G73" s="38"/>
      <c r="H73" s="38"/>
      <c r="I73" s="38"/>
      <c r="J73" s="38"/>
      <c r="K73" s="38"/>
      <c r="L73" s="38"/>
      <c r="M73" s="38"/>
      <c r="N73" s="38"/>
    </row>
    <row r="74" ht="11.25">
      <c r="F74" s="2"/>
    </row>
    <row r="75" spans="6:14" ht="24" customHeight="1">
      <c r="F75" s="39" t="s">
        <v>16</v>
      </c>
      <c r="G75" s="39"/>
      <c r="H75" s="40" t="s">
        <v>94</v>
      </c>
      <c r="I75" s="41" t="s">
        <v>18</v>
      </c>
      <c r="J75" s="41"/>
      <c r="K75" s="41" t="s">
        <v>95</v>
      </c>
      <c r="L75" s="41"/>
      <c r="M75" s="41" t="s">
        <v>96</v>
      </c>
      <c r="N75" s="41"/>
    </row>
    <row r="76" spans="6:14" ht="22.5">
      <c r="F76" s="39"/>
      <c r="G76" s="39"/>
      <c r="H76" s="40"/>
      <c r="I76" s="4" t="s">
        <v>97</v>
      </c>
      <c r="J76" s="4" t="s">
        <v>98</v>
      </c>
      <c r="K76" s="4" t="s">
        <v>97</v>
      </c>
      <c r="L76" s="4" t="s">
        <v>98</v>
      </c>
      <c r="M76" s="4" t="s">
        <v>97</v>
      </c>
      <c r="N76" s="4" t="s">
        <v>98</v>
      </c>
    </row>
    <row r="77" spans="6:14" ht="20.25" customHeight="1">
      <c r="F77" s="35" t="s">
        <v>99</v>
      </c>
      <c r="G77" s="36"/>
      <c r="H77" s="36"/>
      <c r="I77" s="6"/>
      <c r="J77" s="6"/>
      <c r="K77" s="6"/>
      <c r="L77" s="6"/>
      <c r="M77" s="6"/>
      <c r="N77" s="6"/>
    </row>
    <row r="78" spans="6:14" ht="20.25" customHeight="1">
      <c r="F78" s="5">
        <v>1</v>
      </c>
      <c r="G78" s="28" t="s">
        <v>100</v>
      </c>
      <c r="H78" s="6"/>
      <c r="I78" s="6"/>
      <c r="J78" s="6"/>
      <c r="K78" s="6"/>
      <c r="L78" s="6"/>
      <c r="M78" s="6"/>
      <c r="N78" s="6"/>
    </row>
    <row r="79" spans="6:14" ht="22.5">
      <c r="F79" s="12" t="s">
        <v>23</v>
      </c>
      <c r="G79" s="13" t="s">
        <v>101</v>
      </c>
      <c r="H79" s="29" t="s">
        <v>102</v>
      </c>
      <c r="I79" s="19">
        <f>'[1]9 Тариф'!P69/2</f>
        <v>285116.3536293511</v>
      </c>
      <c r="J79" s="19">
        <f>I79</f>
        <v>285116.3536293511</v>
      </c>
      <c r="K79" s="19">
        <f>'[1]9 Тариф'!R69</f>
        <v>268945.7955782804</v>
      </c>
      <c r="L79" s="19">
        <f>'[1]9 Тариф'!S69</f>
        <v>268945.7955782804</v>
      </c>
      <c r="M79" s="19">
        <f>'[1]9 Тариф'!X69</f>
        <v>331408.9237249808</v>
      </c>
      <c r="N79" s="19">
        <f>'[1]9 Тариф'!Y69</f>
        <v>331570.6655130359</v>
      </c>
    </row>
    <row r="80" spans="6:14" ht="22.5">
      <c r="F80" s="30" t="s">
        <v>26</v>
      </c>
      <c r="G80" s="31" t="s">
        <v>103</v>
      </c>
      <c r="H80" s="32" t="s">
        <v>104</v>
      </c>
      <c r="I80" s="19">
        <f>'[1]9 Тариф'!P80</f>
        <v>224.20699237357368</v>
      </c>
      <c r="J80" s="19">
        <f>I80</f>
        <v>224.20699237357368</v>
      </c>
      <c r="K80" s="19">
        <f>'[1]9 Тариф'!R80</f>
        <v>262.9595581905029</v>
      </c>
      <c r="L80" s="19">
        <f>'[1]9 Тариф'!S80</f>
        <v>262.9595581905029</v>
      </c>
      <c r="M80" s="19">
        <f>'[1]9 Тариф'!X80</f>
        <v>294.489182354594</v>
      </c>
      <c r="N80" s="19">
        <f>'[1]9 Тариф'!Y80</f>
        <v>293.4648721550997</v>
      </c>
    </row>
    <row r="81" spans="6:14" ht="18" customHeight="1">
      <c r="F81" s="5" t="s">
        <v>32</v>
      </c>
      <c r="G81" s="28" t="s">
        <v>105</v>
      </c>
      <c r="H81" s="33" t="s">
        <v>104</v>
      </c>
      <c r="I81" s="19">
        <f>'[1]9 Тариф'!P81</f>
        <v>1244.2042138254121</v>
      </c>
      <c r="J81" s="19">
        <f>I81</f>
        <v>1244.2042138254121</v>
      </c>
      <c r="K81" s="19">
        <f>'[1]9 Тариф'!R81</f>
        <v>758.9865888664884</v>
      </c>
      <c r="L81" s="19">
        <f>'[1]9 Тариф'!S81</f>
        <v>758.9865888664884</v>
      </c>
      <c r="M81" s="19">
        <f>'[1]9 Тариф'!X81</f>
        <v>867.1682722418185</v>
      </c>
      <c r="N81" s="19">
        <f>'[1]9 Тариф'!Y81</f>
        <v>866.1439620423241</v>
      </c>
    </row>
    <row r="82" spans="6:14" ht="11.25">
      <c r="F82" s="3"/>
      <c r="I82" s="34"/>
      <c r="J82" s="34"/>
      <c r="K82" s="34"/>
      <c r="L82" s="34"/>
      <c r="M82" s="34"/>
      <c r="N82" s="34"/>
    </row>
    <row r="83" ht="11.25">
      <c r="F83" s="2"/>
    </row>
    <row r="85" spans="6:13" ht="11.25">
      <c r="F85" s="37" t="s">
        <v>106</v>
      </c>
      <c r="G85" s="37"/>
      <c r="H85" s="37"/>
      <c r="I85" s="37"/>
      <c r="J85" s="37"/>
      <c r="K85" s="37"/>
      <c r="L85" s="37"/>
      <c r="M85" s="37"/>
    </row>
    <row r="86" spans="6:13" ht="11.25">
      <c r="F86" s="37" t="s">
        <v>107</v>
      </c>
      <c r="G86" s="37"/>
      <c r="H86" s="37"/>
      <c r="I86" s="37"/>
      <c r="J86" s="37"/>
      <c r="K86" s="37"/>
      <c r="L86" s="37"/>
      <c r="M86" s="37"/>
    </row>
    <row r="87" spans="6:13" ht="11.25">
      <c r="F87" s="37" t="s">
        <v>108</v>
      </c>
      <c r="G87" s="37"/>
      <c r="H87" s="37"/>
      <c r="I87" s="37"/>
      <c r="J87" s="37"/>
      <c r="K87" s="37"/>
      <c r="L87" s="37"/>
      <c r="M87" s="37"/>
    </row>
    <row r="88" spans="6:13" ht="11.25">
      <c r="F88" s="37" t="s">
        <v>109</v>
      </c>
      <c r="G88" s="37"/>
      <c r="H88" s="37"/>
      <c r="I88" s="37"/>
      <c r="J88" s="37"/>
      <c r="K88" s="37"/>
      <c r="L88" s="37"/>
      <c r="M88" s="37"/>
    </row>
  </sheetData>
  <sheetProtection sheet="1" objects="1" scenarios="1" formatColumns="0" formatRows="0"/>
  <mergeCells count="42">
    <mergeCell ref="F8:J8"/>
    <mergeCell ref="F9:J9"/>
    <mergeCell ref="F10:J10"/>
    <mergeCell ref="F11:J11"/>
    <mergeCell ref="F13:J13"/>
    <mergeCell ref="F14:J14"/>
    <mergeCell ref="F18:K18"/>
    <mergeCell ref="F20:G21"/>
    <mergeCell ref="H20:K21"/>
    <mergeCell ref="F22:G22"/>
    <mergeCell ref="H22:K22"/>
    <mergeCell ref="F23:G23"/>
    <mergeCell ref="H23:K23"/>
    <mergeCell ref="F24:G24"/>
    <mergeCell ref="H24:K24"/>
    <mergeCell ref="F25:G25"/>
    <mergeCell ref="H25:K25"/>
    <mergeCell ref="F26:G26"/>
    <mergeCell ref="H26:K26"/>
    <mergeCell ref="F27:G27"/>
    <mergeCell ref="H27:K27"/>
    <mergeCell ref="F28:G28"/>
    <mergeCell ref="H28:K28"/>
    <mergeCell ref="F29:G29"/>
    <mergeCell ref="H29:K29"/>
    <mergeCell ref="M75:N75"/>
    <mergeCell ref="F30:G30"/>
    <mergeCell ref="H30:K30"/>
    <mergeCell ref="F33:K33"/>
    <mergeCell ref="F36:G36"/>
    <mergeCell ref="F37:K37"/>
    <mergeCell ref="G63:I63"/>
    <mergeCell ref="F77:H77"/>
    <mergeCell ref="F85:M85"/>
    <mergeCell ref="F86:M86"/>
    <mergeCell ref="F87:M87"/>
    <mergeCell ref="F88:M88"/>
    <mergeCell ref="F73:N73"/>
    <mergeCell ref="F75:G76"/>
    <mergeCell ref="H75:H76"/>
    <mergeCell ref="I75:J75"/>
    <mergeCell ref="K75:L75"/>
  </mergeCells>
  <dataValidations count="3">
    <dataValidation type="decimal" allowBlank="1" showErrorMessage="1" errorTitle="Ошибка" error="Допускается ввод только неотрицательных чисел!" sqref="K79:N8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I60:K60 I66:K66 I50:K50">
      <formula1>900</formula1>
    </dataValidation>
    <dataValidation type="decimal" allowBlank="1" showErrorMessage="1" errorTitle="Ошибка" error="Допускается ввод только действительных чисел!" sqref="I61:K61 J65 I59:K59 J39:K42 I44:K44">
      <formula1>-999999999999999000000000</formula1>
      <formula2>9.99999999999999E+23</formula2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412</dc:creator>
  <cp:keywords/>
  <dc:description/>
  <cp:lastModifiedBy>412</cp:lastModifiedBy>
  <dcterms:created xsi:type="dcterms:W3CDTF">2021-04-27T09:03:52Z</dcterms:created>
  <dcterms:modified xsi:type="dcterms:W3CDTF">2021-04-27T09:10:54Z</dcterms:modified>
  <cp:category/>
  <cp:version/>
  <cp:contentType/>
  <cp:contentStatus/>
</cp:coreProperties>
</file>